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20" yWindow="-120" windowWidth="20730" windowHeight="11760" activeTab="3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16" i="31"/>
  <c r="M16" i="31" s="1"/>
  <c r="E16" i="31"/>
  <c r="D16" i="31"/>
  <c r="B16" i="31"/>
  <c r="F15" i="31"/>
  <c r="M15" i="31" s="1"/>
  <c r="E15" i="31"/>
  <c r="D15" i="31"/>
  <c r="B15" i="31"/>
  <c r="F14" i="31"/>
  <c r="I14" i="31" s="1"/>
  <c r="E14" i="31"/>
  <c r="D14" i="31"/>
  <c r="B14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M16" i="30" s="1"/>
  <c r="E16" i="30"/>
  <c r="D16" i="30"/>
  <c r="B16" i="30"/>
  <c r="F15" i="30"/>
  <c r="M15" i="30" s="1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B16" i="27"/>
  <c r="D16" i="27"/>
  <c r="E16" i="27"/>
  <c r="F16" i="27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M15" i="26"/>
  <c r="J15" i="26"/>
  <c r="M14" i="26"/>
  <c r="J14" i="26"/>
  <c r="M13" i="26"/>
  <c r="J13" i="26"/>
  <c r="J15" i="30" l="1"/>
  <c r="M15" i="27"/>
  <c r="I15" i="31"/>
  <c r="J16" i="27"/>
  <c r="M27" i="26"/>
  <c r="J15" i="31"/>
  <c r="K15" i="31" s="1"/>
  <c r="J27" i="26"/>
  <c r="K27" i="26" s="1"/>
  <c r="J14" i="27"/>
  <c r="J14" i="30"/>
  <c r="J14" i="31"/>
  <c r="K14" i="31" s="1"/>
  <c r="M16" i="27"/>
  <c r="F27" i="30"/>
  <c r="J27" i="30" s="1"/>
  <c r="K27" i="30" s="1"/>
  <c r="I16" i="31"/>
  <c r="I13" i="31"/>
  <c r="M14" i="31"/>
  <c r="J16" i="31"/>
  <c r="K16" i="31" s="1"/>
  <c r="J13" i="31"/>
  <c r="K13" i="31" s="1"/>
  <c r="F27" i="31"/>
  <c r="I27" i="26"/>
  <c r="M13" i="30"/>
  <c r="M14" i="30"/>
  <c r="J16" i="30"/>
  <c r="J13" i="30"/>
  <c r="F27" i="27"/>
  <c r="J27" i="27" s="1"/>
  <c r="K27" i="27" s="1"/>
  <c r="M27" i="30" l="1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<sst xmlns="http://schemas.openxmlformats.org/spreadsheetml/2006/main" count="142" uniqueCount="45">
  <si>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</si>
  <si>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</si>
  <si>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</si>
  <si>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</si>
  <si>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</si>
  <si>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</si>
  <si>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</si>
  <si>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</si>
  <si>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</si>
  <si>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</si>
  <si>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</si>
  <si>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</si>
  <si>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</si>
  <si>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</si>
  <si>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</si>
  <si>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</si>
  <si>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</si>
  <si>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</si>
  <si>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</si>
  <si>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</si>
  <si>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</si>
  <si>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</si>
  <si>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</si>
  <si>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</si>
  <si>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</si>
  <si>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</si>
  <si>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</si>
  <si>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</si>
  <si>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</si>
  <si>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</si>
  <si>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</si>
  <si>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</si>
  <si>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 DE CIENCIAS BASICAS</t>
  </si>
  <si>
    <t>AGOSTO-DICIEMBRE 2025</t>
  </si>
  <si>
    <t>ESTADISTICA INFERENCIAL I</t>
  </si>
  <si>
    <t>301A</t>
  </si>
  <si>
    <t>IIND</t>
  </si>
  <si>
    <t>301B</t>
  </si>
  <si>
    <t>ESTADISTICA INFERENCIAL II</t>
  </si>
  <si>
    <t>507A</t>
  </si>
  <si>
    <t>IGEM</t>
  </si>
  <si>
    <t>507B</t>
  </si>
  <si>
    <t>II</t>
  </si>
  <si>
    <t>III</t>
  </si>
  <si>
    <t>M.I.I. LAURA PORRAS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</si>
</sst>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13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=""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=""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=""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=""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L23" sqref="L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8" width="7.5703125" style="1" customWidth="1"/>
    <col min="9" max="9" width="12.28515625" style="1" customWidth="1"/>
    <col min="10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6" t="s">
        <v>28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">
      <c r="A5" s="16"/>
      <c r="B5" s="39" t="s">
        <v>1</v>
      </c>
      <c r="C5" s="39"/>
      <c r="D5" s="39"/>
      <c r="E5" s="39"/>
      <c r="F5" s="40" t="s">
        <v>32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3</v>
      </c>
      <c r="D7" s="31"/>
      <c r="E7" s="11" t="s">
        <v>4</v>
      </c>
      <c r="F7" s="5">
        <v>4</v>
      </c>
      <c r="H7" s="4" t="s">
        <v>5</v>
      </c>
      <c r="I7" s="5">
        <v>2</v>
      </c>
      <c r="J7" s="41" t="s">
        <v>6</v>
      </c>
      <c r="K7" s="41"/>
      <c r="L7" s="41"/>
      <c r="M7" s="31" t="s">
        <v>33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">
        <v>44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">
      <c r="A13" s="17"/>
      <c r="B13" s="7" t="s">
        <v>34</v>
      </c>
      <c r="C13" s="8" t="s">
        <v>20</v>
      </c>
      <c r="D13" s="8" t="s">
        <v>35</v>
      </c>
      <c r="E13" s="8" t="s">
        <v>36</v>
      </c>
      <c r="F13" s="8">
        <v>29</v>
      </c>
      <c r="G13" s="8">
        <v>28</v>
      </c>
      <c r="H13" s="8">
        <v>0</v>
      </c>
      <c r="I13" s="9"/>
      <c r="J13" s="8">
        <f t="shared" ref="J13:J27" si="0">(F13-SUM(G13:H13))-L13</f>
        <v>1</v>
      </c>
      <c r="K13" s="9"/>
      <c r="L13" s="8">
        <v>0</v>
      </c>
      <c r="M13" s="9">
        <f t="shared" ref="M13:M27" si="1">L13/F13</f>
        <v>0</v>
      </c>
      <c r="N13" s="8">
        <v>96</v>
      </c>
      <c r="O13" s="12">
        <v>0.73</v>
      </c>
      <c r="P13" s="17"/>
    </row>
    <row r="14" spans="1:16" s="10" customFormat="1" x14ac:dyDescent="0.2">
      <c r="A14" s="17"/>
      <c r="B14" s="7" t="s">
        <v>34</v>
      </c>
      <c r="C14" s="8" t="s">
        <v>20</v>
      </c>
      <c r="D14" s="8" t="s">
        <v>37</v>
      </c>
      <c r="E14" s="8" t="s">
        <v>36</v>
      </c>
      <c r="F14" s="8">
        <v>34</v>
      </c>
      <c r="G14" s="8">
        <v>34</v>
      </c>
      <c r="H14" s="8">
        <v>0</v>
      </c>
      <c r="I14" s="9"/>
      <c r="J14" s="8">
        <f>(F14-SUM(G14:H14))-L14</f>
        <v>0</v>
      </c>
      <c r="K14" s="9"/>
      <c r="L14" s="8">
        <v>0</v>
      </c>
      <c r="M14" s="9">
        <f t="shared" si="1"/>
        <v>0</v>
      </c>
      <c r="N14" s="8">
        <v>96</v>
      </c>
      <c r="O14" s="12">
        <v>0.62</v>
      </c>
      <c r="P14" s="17"/>
    </row>
    <row r="15" spans="1:16" s="10" customFormat="1" x14ac:dyDescent="0.2">
      <c r="A15" s="17"/>
      <c r="B15" s="7" t="s">
        <v>38</v>
      </c>
      <c r="C15" s="8" t="s">
        <v>20</v>
      </c>
      <c r="D15" s="8" t="s">
        <v>39</v>
      </c>
      <c r="E15" s="8" t="s">
        <v>40</v>
      </c>
      <c r="F15" s="8">
        <v>28</v>
      </c>
      <c r="G15" s="8">
        <v>10</v>
      </c>
      <c r="H15" s="8">
        <v>0</v>
      </c>
      <c r="I15" s="9"/>
      <c r="J15" s="8">
        <f t="shared" ref="J15:J16" si="2">(F15-SUM(G15:H15))-L15</f>
        <v>18</v>
      </c>
      <c r="K15" s="9"/>
      <c r="L15" s="8">
        <v>0</v>
      </c>
      <c r="M15" s="9">
        <f t="shared" si="1"/>
        <v>0</v>
      </c>
      <c r="N15" s="8">
        <v>68</v>
      </c>
      <c r="O15" s="12">
        <v>0.37</v>
      </c>
      <c r="P15" s="17"/>
    </row>
    <row r="16" spans="1:16" s="10" customFormat="1" x14ac:dyDescent="0.2">
      <c r="A16" s="17"/>
      <c r="B16" s="23" t="s">
        <v>38</v>
      </c>
      <c r="C16" s="24" t="s">
        <v>20</v>
      </c>
      <c r="D16" s="24" t="s">
        <v>41</v>
      </c>
      <c r="E16" s="25" t="s">
        <v>40</v>
      </c>
      <c r="F16" s="8">
        <v>29</v>
      </c>
      <c r="G16" s="8">
        <v>14</v>
      </c>
      <c r="H16" s="8">
        <v>0</v>
      </c>
      <c r="I16" s="9"/>
      <c r="J16" s="8">
        <f t="shared" si="2"/>
        <v>15</v>
      </c>
      <c r="K16" s="9"/>
      <c r="L16" s="8">
        <v>0</v>
      </c>
      <c r="M16" s="9">
        <f t="shared" si="1"/>
        <v>0</v>
      </c>
      <c r="N16" s="8">
        <v>67</v>
      </c>
      <c r="O16" s="12">
        <v>0.48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120</v>
      </c>
      <c r="G27" s="20">
        <f>SUM(G13:G26)</f>
        <v>86</v>
      </c>
      <c r="H27" s="20">
        <f>SUM(H13:H26)</f>
        <v>0</v>
      </c>
      <c r="I27" s="21">
        <f>SUM(G27:H27)/F27</f>
        <v>0.71666666666666667</v>
      </c>
      <c r="J27" s="20">
        <f t="shared" si="0"/>
        <v>34</v>
      </c>
      <c r="K27" s="21">
        <f t="shared" ref="K27" si="3">J27/F27</f>
        <v>0.28333333333333333</v>
      </c>
      <c r="L27" s="20">
        <f>SUM(L13:L26)</f>
        <v>0</v>
      </c>
      <c r="M27" s="21">
        <f t="shared" si="1"/>
        <v>0</v>
      </c>
      <c r="N27" s="20">
        <f>AVERAGE(N13:N26)</f>
        <v>81.75</v>
      </c>
      <c r="O27" s="22">
        <f>AVERAGE(O13:O26)</f>
        <v>0.55000000000000004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F22" sqref="F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6" t="s">
        <v>29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">
      <c r="A5" s="16"/>
      <c r="B5" s="39" t="s">
        <v>1</v>
      </c>
      <c r="C5" s="39"/>
      <c r="D5" s="39"/>
      <c r="E5" s="39"/>
      <c r="F5" s="40" t="str">
        <f>'1'!F5</f>
        <v>DEPARTAMENTO DE CIENCIAS BASICAS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27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41" t="s">
        <v>6</v>
      </c>
      <c r="K7" s="41"/>
      <c r="L7" s="41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M.I.I. LAURA PORRAS ARIAS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">
      <c r="A13" s="17"/>
      <c r="B13" s="13" t="str">
        <f>'1'!B13</f>
        <v>ESTADISTICA INFERENCIAL I</v>
      </c>
      <c r="C13" s="8" t="s">
        <v>42</v>
      </c>
      <c r="D13" s="8" t="str">
        <f>'1'!D13</f>
        <v>301A</v>
      </c>
      <c r="E13" s="8" t="str">
        <f>'1'!E13</f>
        <v>IIND</v>
      </c>
      <c r="F13" s="8">
        <f>'1'!F13</f>
        <v>29</v>
      </c>
      <c r="G13" s="8">
        <v>18</v>
      </c>
      <c r="H13" s="8">
        <v>0</v>
      </c>
      <c r="I13" s="9"/>
      <c r="J13" s="8">
        <f t="shared" ref="J13:J27" si="0">(F13-SUM(G13:H13))-L13</f>
        <v>11</v>
      </c>
      <c r="K13" s="9"/>
      <c r="L13" s="8">
        <v>0</v>
      </c>
      <c r="M13" s="9">
        <v>0</v>
      </c>
      <c r="N13" s="8">
        <v>76</v>
      </c>
      <c r="O13" s="12">
        <v>0.59</v>
      </c>
      <c r="P13" s="17"/>
    </row>
    <row r="14" spans="1:16" s="10" customFormat="1" x14ac:dyDescent="0.2">
      <c r="A14" s="17"/>
      <c r="B14" s="13" t="str">
        <f>'1'!B14</f>
        <v>ESTADISTICA INFERENCIAL I</v>
      </c>
      <c r="C14" s="8" t="s">
        <v>42</v>
      </c>
      <c r="D14" s="8" t="str">
        <f>'1'!D14</f>
        <v>301B</v>
      </c>
      <c r="E14" s="8" t="str">
        <f>'1'!E14</f>
        <v>IIND</v>
      </c>
      <c r="F14" s="8">
        <f>'1'!F14</f>
        <v>34</v>
      </c>
      <c r="G14" s="8">
        <v>19</v>
      </c>
      <c r="H14" s="8">
        <v>0</v>
      </c>
      <c r="I14" s="9"/>
      <c r="J14" s="8">
        <f>(F14-SUM(G14:H14))-L14</f>
        <v>15</v>
      </c>
      <c r="K14" s="9"/>
      <c r="L14" s="8">
        <v>0</v>
      </c>
      <c r="M14" s="9">
        <f t="shared" ref="M14:M27" si="1">L14/F14</f>
        <v>0</v>
      </c>
      <c r="N14" s="8">
        <v>63</v>
      </c>
      <c r="O14" s="12">
        <v>0.56000000000000005</v>
      </c>
      <c r="P14" s="17"/>
    </row>
    <row r="15" spans="1:16" s="10" customFormat="1" x14ac:dyDescent="0.2">
      <c r="A15" s="17"/>
      <c r="B15" s="13" t="str">
        <f>'1'!B15</f>
        <v>ESTADISTICA INFERENCIAL II</v>
      </c>
      <c r="C15" s="8" t="s">
        <v>42</v>
      </c>
      <c r="D15" s="8" t="str">
        <f>'1'!D15</f>
        <v>507A</v>
      </c>
      <c r="E15" s="8" t="str">
        <f>'1'!E15</f>
        <v>IGEM</v>
      </c>
      <c r="F15" s="8">
        <f>'1'!F15</f>
        <v>28</v>
      </c>
      <c r="G15" s="8">
        <v>22</v>
      </c>
      <c r="H15" s="8">
        <v>0</v>
      </c>
      <c r="I15" s="9"/>
      <c r="J15" s="8">
        <f t="shared" ref="J15:J16" si="2">(F15-SUM(G15:H15))-L15</f>
        <v>6</v>
      </c>
      <c r="K15" s="9"/>
      <c r="L15" s="8">
        <v>0</v>
      </c>
      <c r="M15" s="9">
        <f t="shared" si="1"/>
        <v>0</v>
      </c>
      <c r="N15" s="8">
        <v>83</v>
      </c>
      <c r="O15" s="12">
        <v>0.79</v>
      </c>
      <c r="P15" s="17"/>
    </row>
    <row r="16" spans="1:16" s="10" customFormat="1" x14ac:dyDescent="0.2">
      <c r="A16" s="17"/>
      <c r="B16" s="13" t="str">
        <f>'1'!B16</f>
        <v>ESTADISTICA INFERENCIAL II</v>
      </c>
      <c r="C16" s="8" t="s">
        <v>42</v>
      </c>
      <c r="D16" s="8" t="str">
        <f>'1'!D16</f>
        <v>507B</v>
      </c>
      <c r="E16" s="8" t="str">
        <f>'1'!E16</f>
        <v>IGEM</v>
      </c>
      <c r="F16" s="8">
        <f>'1'!F16</f>
        <v>29</v>
      </c>
      <c r="G16" s="8">
        <v>17</v>
      </c>
      <c r="H16" s="8">
        <v>0</v>
      </c>
      <c r="I16" s="9"/>
      <c r="J16" s="8">
        <f t="shared" si="2"/>
        <v>12</v>
      </c>
      <c r="K16" s="9"/>
      <c r="L16" s="8">
        <v>0</v>
      </c>
      <c r="M16" s="9">
        <f t="shared" si="1"/>
        <v>0</v>
      </c>
      <c r="N16" s="8">
        <v>73</v>
      </c>
      <c r="O16" s="12">
        <v>0.55000000000000004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120</v>
      </c>
      <c r="G27" s="20">
        <f>SUM(G13:G26)</f>
        <v>76</v>
      </c>
      <c r="H27" s="20">
        <f>SUM(H13:H26)</f>
        <v>0</v>
      </c>
      <c r="I27" s="21">
        <f>SUM(G27:H27)/F27</f>
        <v>0.6333333333333333</v>
      </c>
      <c r="J27" s="20">
        <f t="shared" si="0"/>
        <v>44</v>
      </c>
      <c r="K27" s="21">
        <f t="shared" ref="K27" si="3">J27/F27</f>
        <v>0.36666666666666664</v>
      </c>
      <c r="L27" s="20">
        <f>SUM(L13:L26)</f>
        <v>0</v>
      </c>
      <c r="M27" s="21">
        <f t="shared" si="1"/>
        <v>0</v>
      </c>
      <c r="N27" s="20">
        <f>AVERAGE(N13:N26)</f>
        <v>73.75</v>
      </c>
      <c r="O27" s="22">
        <f>AVERAGE(O13:O26)</f>
        <v>0.62250000000000005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L24" sqref="L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6" t="s">
        <v>30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">
      <c r="A5" s="16"/>
      <c r="B5" s="39" t="s">
        <v>1</v>
      </c>
      <c r="C5" s="39"/>
      <c r="D5" s="39"/>
      <c r="E5" s="39"/>
      <c r="F5" s="40" t="str">
        <f>'1'!F5</f>
        <v>DEPARTAMENTO DE CIENCIAS BASICAS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>
        <v>3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41" t="s">
        <v>6</v>
      </c>
      <c r="K7" s="41"/>
      <c r="L7" s="41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M.I.I. LAURA PORRAS ARIAS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">
      <c r="A13" s="17"/>
      <c r="B13" s="13" t="str">
        <f>'1'!B13</f>
        <v>ESTADISTICA INFERENCIAL I</v>
      </c>
      <c r="C13" s="8" t="s">
        <v>43</v>
      </c>
      <c r="D13" s="8" t="str">
        <f>'1'!D13</f>
        <v>301A</v>
      </c>
      <c r="E13" s="8" t="str">
        <f>'1'!E13</f>
        <v>IIND</v>
      </c>
      <c r="F13" s="8">
        <f>'1'!F13</f>
        <v>29</v>
      </c>
      <c r="G13" s="8"/>
      <c r="H13" s="8">
        <v>21</v>
      </c>
      <c r="I13" s="9"/>
      <c r="J13" s="8">
        <f t="shared" ref="J13:J27" si="0">(F13-SUM(G13:H13))-L13</f>
        <v>8</v>
      </c>
      <c r="K13" s="9"/>
      <c r="L13" s="8">
        <v>0</v>
      </c>
      <c r="M13" s="9">
        <f t="shared" ref="M13:M27" si="1">L13/F13</f>
        <v>0</v>
      </c>
      <c r="N13" s="8">
        <v>79</v>
      </c>
      <c r="O13" s="12">
        <v>0.73</v>
      </c>
      <c r="P13" s="17"/>
    </row>
    <row r="14" spans="1:16" s="10" customFormat="1" x14ac:dyDescent="0.2">
      <c r="A14" s="17"/>
      <c r="B14" s="13" t="str">
        <f>'1'!B14</f>
        <v>ESTADISTICA INFERENCIAL I</v>
      </c>
      <c r="C14" s="8" t="s">
        <v>43</v>
      </c>
      <c r="D14" s="8" t="str">
        <f>'1'!D14</f>
        <v>301B</v>
      </c>
      <c r="E14" s="8" t="str">
        <f>'1'!E14</f>
        <v>IIND</v>
      </c>
      <c r="F14" s="8">
        <f>'1'!F14</f>
        <v>34</v>
      </c>
      <c r="G14" s="8"/>
      <c r="H14" s="8">
        <v>20</v>
      </c>
      <c r="I14" s="9"/>
      <c r="J14" s="8">
        <f>(F14-SUM(G14:H14))-L14</f>
        <v>14</v>
      </c>
      <c r="K14" s="9"/>
      <c r="L14" s="8">
        <v>0</v>
      </c>
      <c r="M14" s="9">
        <f t="shared" si="1"/>
        <v>0</v>
      </c>
      <c r="N14" s="8">
        <v>67</v>
      </c>
      <c r="O14" s="12">
        <v>0.59</v>
      </c>
      <c r="P14" s="17"/>
    </row>
    <row r="15" spans="1:16" s="10" customFormat="1" x14ac:dyDescent="0.2">
      <c r="A15" s="17"/>
      <c r="B15" s="13" t="str">
        <f>'1'!B15</f>
        <v>ESTADISTICA INFERENCIAL II</v>
      </c>
      <c r="C15" s="8" t="s">
        <v>43</v>
      </c>
      <c r="D15" s="8" t="str">
        <f>'1'!D15</f>
        <v>507A</v>
      </c>
      <c r="E15" s="8" t="str">
        <f>'1'!E15</f>
        <v>IGEM</v>
      </c>
      <c r="F15" s="8">
        <f>'1'!F15</f>
        <v>28</v>
      </c>
      <c r="G15" s="8"/>
      <c r="H15" s="8">
        <v>25</v>
      </c>
      <c r="I15" s="9"/>
      <c r="J15" s="8">
        <f t="shared" ref="J15:J16" si="2">(F15-SUM(G15:H15))-L15</f>
        <v>3</v>
      </c>
      <c r="K15" s="9"/>
      <c r="L15" s="8">
        <v>0</v>
      </c>
      <c r="M15" s="9">
        <f t="shared" si="1"/>
        <v>0</v>
      </c>
      <c r="N15" s="8">
        <v>93</v>
      </c>
      <c r="O15" s="12">
        <v>0.79</v>
      </c>
      <c r="P15" s="17"/>
    </row>
    <row r="16" spans="1:16" s="10" customFormat="1" x14ac:dyDescent="0.2">
      <c r="A16" s="17"/>
      <c r="B16" s="13" t="str">
        <f>'1'!B16</f>
        <v>ESTADISTICA INFERENCIAL II</v>
      </c>
      <c r="C16" s="8" t="s">
        <v>43</v>
      </c>
      <c r="D16" s="8" t="str">
        <f>'1'!D16</f>
        <v>507B</v>
      </c>
      <c r="E16" s="8" t="str">
        <f>'1'!E16</f>
        <v>IGEM</v>
      </c>
      <c r="F16" s="8">
        <f>'1'!F16</f>
        <v>29</v>
      </c>
      <c r="G16" s="8"/>
      <c r="H16" s="8">
        <v>19</v>
      </c>
      <c r="I16" s="9"/>
      <c r="J16" s="8">
        <f t="shared" si="2"/>
        <v>10</v>
      </c>
      <c r="K16" s="9"/>
      <c r="L16" s="8">
        <v>0</v>
      </c>
      <c r="M16" s="9">
        <f t="shared" si="1"/>
        <v>0</v>
      </c>
      <c r="N16" s="8">
        <v>78</v>
      </c>
      <c r="O16" s="12">
        <v>0.66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120</v>
      </c>
      <c r="G27" s="20">
        <f>SUM(G13:G26)</f>
        <v>0</v>
      </c>
      <c r="H27" s="20">
        <f>SUM(H13:H26)</f>
        <v>85</v>
      </c>
      <c r="I27" s="21"/>
      <c r="J27" s="20">
        <f t="shared" si="0"/>
        <v>35</v>
      </c>
      <c r="K27" s="21">
        <f t="shared" ref="K27" si="3">J27/F27</f>
        <v>0.29166666666666669</v>
      </c>
      <c r="L27" s="20">
        <f>SUM(L13:L26)</f>
        <v>0</v>
      </c>
      <c r="M27" s="21">
        <f t="shared" si="1"/>
        <v>0</v>
      </c>
      <c r="N27" s="20">
        <f>AVERAGE(N13:N26)</f>
        <v>79.25</v>
      </c>
      <c r="O27" s="22">
        <f>AVERAGE(O13:O26)</f>
        <v>0.6925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tabSelected="1" zoomScaleNormal="100" zoomScaleSheetLayoutView="100" zoomScalePageLayoutView="70" workbookViewId="0">
      <selection activeCell="O17" sqref="O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6" t="s">
        <v>31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">
      <c r="A5" s="16"/>
      <c r="B5" s="39" t="s">
        <v>1</v>
      </c>
      <c r="C5" s="39"/>
      <c r="D5" s="39"/>
      <c r="E5" s="39"/>
      <c r="F5" s="40" t="str">
        <f>'1'!F5</f>
        <v>DEPARTAMENTO DE CIENCIAS BASICAS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26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41" t="s">
        <v>6</v>
      </c>
      <c r="K7" s="41"/>
      <c r="L7" s="41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M.I.I. LAURA PORRAS ARIAS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">
      <c r="A13" s="17"/>
      <c r="B13" s="13" t="str">
        <f>'1'!B13</f>
        <v>ESTADISTICA INFERENCIAL I</v>
      </c>
      <c r="C13" s="8"/>
      <c r="D13" s="8" t="str">
        <f>'1'!D13</f>
        <v>301A</v>
      </c>
      <c r="E13" s="8" t="str">
        <f>'1'!E13</f>
        <v>IIND</v>
      </c>
      <c r="F13" s="8">
        <f>'1'!F13</f>
        <v>29</v>
      </c>
      <c r="G13" s="8">
        <v>14</v>
      </c>
      <c r="H13" s="8">
        <v>13</v>
      </c>
      <c r="I13" s="9">
        <f>(G13+H13)/F13</f>
        <v>0.93103448275862066</v>
      </c>
      <c r="J13" s="8">
        <f t="shared" ref="J13:J27" si="0">(F13-SUM(G13:H13))-L13</f>
        <v>2</v>
      </c>
      <c r="K13" s="9">
        <f t="shared" ref="K13:K27" si="1">J13/F13</f>
        <v>6.8965517241379309E-2</v>
      </c>
      <c r="L13" s="8">
        <v>0</v>
      </c>
      <c r="M13" s="9">
        <f t="shared" ref="M13:M27" si="2">L13/F13</f>
        <v>0</v>
      </c>
      <c r="N13" s="8">
        <v>86</v>
      </c>
      <c r="O13" s="12">
        <v>0.69</v>
      </c>
      <c r="P13" s="17"/>
    </row>
    <row r="14" spans="1:16" s="10" customFormat="1" x14ac:dyDescent="0.2">
      <c r="A14" s="17"/>
      <c r="B14" s="13" t="str">
        <f>'1'!B14</f>
        <v>ESTADISTICA INFERENCIAL I</v>
      </c>
      <c r="C14" s="8"/>
      <c r="D14" s="8" t="str">
        <f>'1'!D14</f>
        <v>301B</v>
      </c>
      <c r="E14" s="8" t="str">
        <f>'1'!E14</f>
        <v>IIND</v>
      </c>
      <c r="F14" s="8">
        <f>'1'!F14</f>
        <v>34</v>
      </c>
      <c r="G14" s="8">
        <v>12</v>
      </c>
      <c r="H14" s="8">
        <v>15</v>
      </c>
      <c r="I14" s="9">
        <f t="shared" ref="I14:I26" si="3">(G14+H14)/F14</f>
        <v>0.79411764705882348</v>
      </c>
      <c r="J14" s="8">
        <f>(F14-SUM(G14:H14))-L14</f>
        <v>7</v>
      </c>
      <c r="K14" s="9">
        <f t="shared" si="1"/>
        <v>0.20588235294117646</v>
      </c>
      <c r="L14" s="8">
        <v>0</v>
      </c>
      <c r="M14" s="9">
        <f t="shared" si="2"/>
        <v>0</v>
      </c>
      <c r="N14" s="8">
        <v>79</v>
      </c>
      <c r="O14" s="12">
        <v>0.74</v>
      </c>
      <c r="P14" s="17"/>
    </row>
    <row r="15" spans="1:16" s="10" customFormat="1" x14ac:dyDescent="0.2">
      <c r="A15" s="17"/>
      <c r="B15" s="13" t="str">
        <f>'1'!B15</f>
        <v>ESTADISTICA INFERENCIAL II</v>
      </c>
      <c r="C15" s="8"/>
      <c r="D15" s="8" t="str">
        <f>'1'!D15</f>
        <v>507A</v>
      </c>
      <c r="E15" s="8" t="str">
        <f>'1'!E15</f>
        <v>IGEM</v>
      </c>
      <c r="F15" s="8">
        <f>'1'!F15</f>
        <v>28</v>
      </c>
      <c r="G15" s="8">
        <v>4</v>
      </c>
      <c r="H15" s="8">
        <v>24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91</v>
      </c>
      <c r="O15" s="12">
        <v>0.56999999999999995</v>
      </c>
      <c r="P15" s="17"/>
    </row>
    <row r="16" spans="1:16" s="10" customFormat="1" x14ac:dyDescent="0.2">
      <c r="A16" s="17"/>
      <c r="B16" s="13" t="str">
        <f>'1'!B16</f>
        <v>ESTADISTICA INFERENCIAL II</v>
      </c>
      <c r="C16" s="8"/>
      <c r="D16" s="8" t="str">
        <f>'1'!D16</f>
        <v>507B</v>
      </c>
      <c r="E16" s="8" t="str">
        <f>'1'!E16</f>
        <v>IGEM</v>
      </c>
      <c r="F16" s="8">
        <f>'1'!F16</f>
        <v>29</v>
      </c>
      <c r="G16" s="8">
        <v>4</v>
      </c>
      <c r="H16" s="8">
        <v>21</v>
      </c>
      <c r="I16" s="9">
        <f t="shared" si="3"/>
        <v>0.86206896551724133</v>
      </c>
      <c r="J16" s="8">
        <f t="shared" si="4"/>
        <v>4</v>
      </c>
      <c r="K16" s="9">
        <f t="shared" si="1"/>
        <v>0.13793103448275862</v>
      </c>
      <c r="L16" s="8">
        <v>0</v>
      </c>
      <c r="M16" s="9">
        <f t="shared" si="2"/>
        <v>0</v>
      </c>
      <c r="N16" s="8">
        <v>78</v>
      </c>
      <c r="O16" s="12">
        <v>0.79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120</v>
      </c>
      <c r="G27" s="20">
        <f>SUM(G13:G26)</f>
        <v>34</v>
      </c>
      <c r="H27" s="20">
        <f>SUM(H13:H26)</f>
        <v>73</v>
      </c>
      <c r="I27" s="21">
        <f>SUM(G27:H27)/F27</f>
        <v>0.89166666666666672</v>
      </c>
      <c r="J27" s="20">
        <f t="shared" si="0"/>
        <v>13</v>
      </c>
      <c r="K27" s="21">
        <f t="shared" si="1"/>
        <v>0.10833333333333334</v>
      </c>
      <c r="L27" s="20">
        <f>SUM(L13:L26)</f>
        <v>0</v>
      </c>
      <c r="M27" s="21">
        <f t="shared" si="2"/>
        <v>0</v>
      </c>
      <c r="N27" s="20">
        <f>AVERAGE(N13:N26)</f>
        <v>83.5</v>
      </c>
      <c r="O27" s="22">
        <f>AVERAGE(O13:O26)</f>
        <v>0.69750000000000001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d87f237c-3101-4265-aa9b-ec3b3a62240c"/>
    <ds:schemaRef ds:uri="http://schemas.microsoft.com/office/infopath/2007/PartnerControls"/>
    <ds:schemaRef ds:uri="4c96f4e2-f7db-4e02-b8f8-29de1b03c96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laura</cp:lastModifiedBy>
  <cp:revision/>
  <cp:lastPrinted>2025-07-02T21:33:58Z</cp:lastPrinted>
  <dcterms:created xsi:type="dcterms:W3CDTF">2021-11-22T14:45:25Z</dcterms:created>
  <dcterms:modified xsi:type="dcterms:W3CDTF">2025-12-05T15:45:56Z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