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B02C5FDC-9F38-462C-B202-5465C159D29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O27" i="30"/>
  <c r="N27" i="30"/>
  <c r="L27" i="30"/>
  <c r="H27" i="30"/>
  <c r="G27" i="30"/>
  <c r="C9" i="30"/>
  <c r="M7" i="30"/>
  <c r="I7" i="30"/>
  <c r="F7" i="30"/>
  <c r="F5" i="30"/>
  <c r="C9" i="27"/>
  <c r="F5" i="27"/>
  <c r="M7" i="27"/>
  <c r="I7" i="27"/>
  <c r="F7" i="27"/>
  <c r="O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J24" i="31" l="1"/>
  <c r="K24" i="31" s="1"/>
  <c r="I20" i="31"/>
  <c r="I23" i="31"/>
  <c r="J23" i="31"/>
  <c r="K23" i="31" s="1"/>
  <c r="J27" i="26"/>
  <c r="I19" i="31"/>
  <c r="J18" i="31"/>
  <c r="K18" i="31" s="1"/>
  <c r="J19" i="31"/>
  <c r="K19" i="31" s="1"/>
  <c r="F27" i="30"/>
  <c r="J27" i="30" s="1"/>
  <c r="K27" i="30" s="1"/>
  <c r="I24" i="31"/>
  <c r="M21" i="31"/>
  <c r="M25" i="3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F27" i="27"/>
  <c r="J27" i="27" s="1"/>
  <c r="M27" i="30" l="1"/>
  <c r="I27" i="30"/>
  <c r="J27" i="31"/>
  <c r="K27" i="31" s="1"/>
  <c r="I27" i="31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<sst xmlns="http://schemas.openxmlformats.org/spreadsheetml/2006/main" count="149" uniqueCount="47">
  <si>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</si>
  <si>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</si>
  <si>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</si>
  <si>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</si>
  <si>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</si>
  <si>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</si>
  <si>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</si>
  <si>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</si>
  <si>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</si>
  <si>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</si>
  <si>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</si>
  <si>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</si>
  <si>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</si>
  <si>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</si>
  <si>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</si>
  <si>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</si>
  <si>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</si>
  <si>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</si>
  <si>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</si>
  <si>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</si>
  <si>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</si>
  <si>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</si>
  <si>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</si>
  <si>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</si>
  <si>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</si>
  <si>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</si>
  <si>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</si>
  <si>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</si>
  <si>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</si>
  <si>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</si>
  <si>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</si>
  <si>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</si>
  <si>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</si>
  <si>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</si>
  <si>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</si>
  <si>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FINAL</t>
  </si>
  <si>
    <t>M.C. I.A. ALEJANDRO LARA MÁRQUEZ</t>
  </si>
  <si>
    <t>QUIMICA INORGANICA</t>
  </si>
  <si>
    <t>106 A</t>
  </si>
  <si>
    <t xml:space="preserve">QUIMICA </t>
  </si>
  <si>
    <t>101 C</t>
  </si>
  <si>
    <t>IIND</t>
  </si>
  <si>
    <t>TECNOLOGIAS AMBIENTALES SOSTENIBLES</t>
  </si>
  <si>
    <t>706 A</t>
  </si>
  <si>
    <t>706 B</t>
  </si>
  <si>
    <t>1ro.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</si>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</sst>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M27" sqref="M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45</v>
      </c>
      <c r="D7" s="28"/>
      <c r="E7" s="11" t="s">
        <v>3</v>
      </c>
      <c r="F7" s="5">
        <v>4</v>
      </c>
      <c r="H7" s="4" t="s">
        <v>4</v>
      </c>
      <c r="I7" s="5">
        <v>4</v>
      </c>
      <c r="J7" s="29" t="s">
        <v>5</v>
      </c>
      <c r="K7" s="29"/>
      <c r="L7" s="29"/>
      <c r="M7" s="28" t="s">
        <v>31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37</v>
      </c>
      <c r="C13" s="8">
        <v>1</v>
      </c>
      <c r="D13" s="8" t="s">
        <v>38</v>
      </c>
      <c r="E13" s="8" t="s">
        <v>34</v>
      </c>
      <c r="F13" s="8">
        <v>25</v>
      </c>
      <c r="G13" s="8">
        <v>23</v>
      </c>
      <c r="H13" s="8"/>
      <c r="I13" s="9"/>
      <c r="J13" s="8">
        <v>2</v>
      </c>
      <c r="K13" s="9"/>
      <c r="L13" s="8"/>
      <c r="M13" s="9"/>
      <c r="N13" s="8">
        <v>80</v>
      </c>
      <c r="O13" s="12">
        <v>0.72</v>
      </c>
      <c r="P13" s="17"/>
    </row>
    <row r="14" spans="1:16" s="10" customFormat="1" ht="25" x14ac:dyDescent="0.25">
      <c r="A14" s="17"/>
      <c r="B14" s="8" t="s">
        <v>39</v>
      </c>
      <c r="C14" s="8">
        <v>1</v>
      </c>
      <c r="D14" s="8" t="s">
        <v>40</v>
      </c>
      <c r="E14" s="8" t="s">
        <v>41</v>
      </c>
      <c r="F14" s="8">
        <v>26</v>
      </c>
      <c r="G14" s="8">
        <v>24</v>
      </c>
      <c r="H14" s="8"/>
      <c r="I14" s="9"/>
      <c r="J14" s="8">
        <v>2</v>
      </c>
      <c r="K14" s="9"/>
      <c r="L14" s="8"/>
      <c r="M14" s="9"/>
      <c r="N14" s="8">
        <v>75</v>
      </c>
      <c r="O14" s="12">
        <v>0.77</v>
      </c>
      <c r="P14" s="17"/>
    </row>
    <row r="15" spans="1:16" s="10" customFormat="1" ht="25" x14ac:dyDescent="0.25">
      <c r="A15" s="17"/>
      <c r="B15" s="8" t="s">
        <v>42</v>
      </c>
      <c r="C15" s="8">
        <v>1</v>
      </c>
      <c r="D15" s="8" t="s">
        <v>43</v>
      </c>
      <c r="E15" s="8" t="s">
        <v>34</v>
      </c>
      <c r="F15" s="8">
        <v>23</v>
      </c>
      <c r="G15" s="8">
        <v>22</v>
      </c>
      <c r="H15" s="8"/>
      <c r="I15" s="9"/>
      <c r="J15" s="8">
        <v>1</v>
      </c>
      <c r="K15" s="9"/>
      <c r="L15" s="8"/>
      <c r="M15" s="9"/>
      <c r="N15" s="8">
        <v>84</v>
      </c>
      <c r="O15" s="12">
        <v>0.7</v>
      </c>
      <c r="P15" s="17"/>
    </row>
    <row r="16" spans="1:16" s="10" customFormat="1" ht="25" x14ac:dyDescent="0.25">
      <c r="A16" s="17"/>
      <c r="B16" s="8" t="s">
        <v>42</v>
      </c>
      <c r="C16" s="8">
        <v>1</v>
      </c>
      <c r="D16" s="8" t="s">
        <v>44</v>
      </c>
      <c r="E16" s="8" t="s">
        <v>34</v>
      </c>
      <c r="F16" s="8">
        <v>13</v>
      </c>
      <c r="G16" s="8">
        <v>13</v>
      </c>
      <c r="H16" s="8"/>
      <c r="I16" s="9"/>
      <c r="J16" s="8">
        <v>0</v>
      </c>
      <c r="K16" s="9"/>
      <c r="L16" s="8"/>
      <c r="M16" s="9"/>
      <c r="N16" s="8">
        <v>82</v>
      </c>
      <c r="O16" s="12">
        <v>0.23</v>
      </c>
      <c r="P16" s="17"/>
    </row>
    <row r="17" spans="1:16" s="10" customFormat="1" x14ac:dyDescent="0.25">
      <c r="A17" s="17"/>
      <c r="B17" s="8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8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8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8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8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8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8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8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8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ref="I26" si="0">(G26+H26)/F26</f>
        <v>#DIV/0!</v>
      </c>
      <c r="J26" s="8">
        <f t="shared" ref="J26" si="1">(F26-SUM(G26:H26))-L26</f>
        <v>0</v>
      </c>
      <c r="K26" s="9" t="e">
        <f t="shared" ref="K26:K27" si="2">J26/F26</f>
        <v>#DIV/0!</v>
      </c>
      <c r="L26" s="8"/>
      <c r="M26" s="9" t="e">
        <f t="shared" ref="M26:M27" si="3">L26/F26</f>
        <v>#DIV/0!</v>
      </c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87</v>
      </c>
      <c r="G27" s="20">
        <f>SUM(G13:G26)</f>
        <v>82</v>
      </c>
      <c r="H27" s="20">
        <f>SUM(H13:H26)</f>
        <v>0</v>
      </c>
      <c r="I27" s="21"/>
      <c r="J27" s="20">
        <f t="shared" ref="J27" si="4">(F27-SUM(G27:H27))-L27</f>
        <v>5</v>
      </c>
      <c r="K27" s="21"/>
      <c r="L27" s="20">
        <f>SUM(L13:L26)</f>
        <v>0</v>
      </c>
      <c r="M27" s="21"/>
      <c r="N27" s="20">
        <f>AVERAGE(N13:N26)</f>
        <v>80.25</v>
      </c>
      <c r="O27" s="22">
        <f>AVERAGE(O13:O26)</f>
        <v>0.60499999999999998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11" zoomScaleNormal="100" zoomScaleSheetLayoutView="100" zoomScalePageLayoutView="70" workbookViewId="0">
      <selection activeCell="O26" sqref="O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25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4</v>
      </c>
      <c r="J7" s="29" t="s">
        <v>5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tr">
        <f>'1'!C9</f>
        <v>M.C. I.A. ALEJANDRO LARA MÁRQUEZ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37</v>
      </c>
      <c r="C13" s="8" t="s">
        <v>46</v>
      </c>
      <c r="D13" s="8" t="s">
        <v>38</v>
      </c>
      <c r="E13" s="8" t="s">
        <v>34</v>
      </c>
      <c r="F13" s="8">
        <v>25</v>
      </c>
      <c r="G13" s="8">
        <v>22</v>
      </c>
      <c r="H13" s="8"/>
      <c r="I13" s="9"/>
      <c r="J13" s="8">
        <v>3</v>
      </c>
      <c r="K13" s="9"/>
      <c r="L13" s="8"/>
      <c r="M13" s="9"/>
      <c r="N13" s="8">
        <v>71</v>
      </c>
      <c r="O13" s="12">
        <v>0.64</v>
      </c>
      <c r="P13" s="17"/>
    </row>
    <row r="14" spans="1:16" s="10" customFormat="1" ht="25" x14ac:dyDescent="0.25">
      <c r="A14" s="17"/>
      <c r="B14" s="8" t="s">
        <v>39</v>
      </c>
      <c r="C14" s="8" t="s">
        <v>46</v>
      </c>
      <c r="D14" s="8" t="s">
        <v>40</v>
      </c>
      <c r="E14" s="8" t="s">
        <v>41</v>
      </c>
      <c r="F14" s="8">
        <v>26</v>
      </c>
      <c r="G14" s="8">
        <v>25</v>
      </c>
      <c r="H14" s="8"/>
      <c r="I14" s="9"/>
      <c r="J14" s="8">
        <v>1</v>
      </c>
      <c r="K14" s="9"/>
      <c r="L14" s="8"/>
      <c r="M14" s="9"/>
      <c r="N14" s="8">
        <v>81</v>
      </c>
      <c r="O14" s="12">
        <v>0.54</v>
      </c>
      <c r="P14" s="17"/>
    </row>
    <row r="15" spans="1:16" s="10" customFormat="1" ht="25" x14ac:dyDescent="0.25">
      <c r="A15" s="17"/>
      <c r="B15" s="8" t="s">
        <v>42</v>
      </c>
      <c r="C15" s="8" t="s">
        <v>46</v>
      </c>
      <c r="D15" s="8" t="s">
        <v>43</v>
      </c>
      <c r="E15" s="8" t="s">
        <v>34</v>
      </c>
      <c r="F15" s="8">
        <v>23</v>
      </c>
      <c r="G15" s="8">
        <v>21</v>
      </c>
      <c r="H15" s="8"/>
      <c r="I15" s="9"/>
      <c r="J15" s="8">
        <v>2</v>
      </c>
      <c r="K15" s="9"/>
      <c r="L15" s="8"/>
      <c r="M15" s="9"/>
      <c r="N15" s="8">
        <v>72</v>
      </c>
      <c r="O15" s="12">
        <v>0.78</v>
      </c>
      <c r="P15" s="17"/>
    </row>
    <row r="16" spans="1:16" s="10" customFormat="1" ht="25" x14ac:dyDescent="0.25">
      <c r="A16" s="17"/>
      <c r="B16" s="8" t="s">
        <v>42</v>
      </c>
      <c r="C16" s="8" t="s">
        <v>46</v>
      </c>
      <c r="D16" s="8" t="s">
        <v>44</v>
      </c>
      <c r="E16" s="8" t="s">
        <v>34</v>
      </c>
      <c r="F16" s="8">
        <v>13</v>
      </c>
      <c r="G16" s="8">
        <v>13</v>
      </c>
      <c r="H16" s="8"/>
      <c r="I16" s="9"/>
      <c r="J16" s="8">
        <v>0</v>
      </c>
      <c r="K16" s="9"/>
      <c r="L16" s="8"/>
      <c r="M16" s="9"/>
      <c r="N16" s="8">
        <v>85</v>
      </c>
      <c r="O16" s="12">
        <v>0.46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87</v>
      </c>
      <c r="G27" s="20">
        <f>SUM(G13:G26)</f>
        <v>81</v>
      </c>
      <c r="H27" s="20">
        <f>SUM(H13:H26)</f>
        <v>0</v>
      </c>
      <c r="I27" s="21"/>
      <c r="J27" s="20">
        <f t="shared" ref="J27" si="0">(F27-SUM(G27:H27))-L27</f>
        <v>6</v>
      </c>
      <c r="K27" s="21"/>
      <c r="L27" s="20"/>
      <c r="M27" s="21"/>
      <c r="N27" s="20">
        <v>77</v>
      </c>
      <c r="O27" s="22">
        <f>AVERAGE(O13:O26)</f>
        <v>0.60500000000000009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B17" sqref="B17:M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4</v>
      </c>
      <c r="J7" s="29" t="s">
        <v>5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tr">
        <f>'1'!C9</f>
        <v>M.C. I.A. ALEJANDRO LARA MÁRQUEZ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17:K27" si="1">J27/F27</f>
        <v>#DIV/0!</v>
      </c>
      <c r="L27" s="20">
        <f>SUM(L13:L26)</f>
        <v>0</v>
      </c>
      <c r="M27" s="21" t="e">
        <f t="shared" ref="M17: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6" zoomScaleNormal="100" zoomScaleSheetLayoutView="100" zoomScalePageLayoutView="70" workbookViewId="0">
      <selection activeCell="B13" sqref="B13:M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30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35</v>
      </c>
      <c r="D7" s="28"/>
      <c r="E7" s="11" t="s">
        <v>3</v>
      </c>
      <c r="F7" s="5">
        <v>1</v>
      </c>
      <c r="H7" s="4" t="s">
        <v>4</v>
      </c>
      <c r="I7" s="5">
        <v>1</v>
      </c>
      <c r="J7" s="29" t="s">
        <v>5</v>
      </c>
      <c r="K7" s="29"/>
      <c r="L7" s="29"/>
      <c r="M7" s="28" t="s">
        <v>31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6</v>
      </c>
      <c r="C9" s="28" t="s">
        <v>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7</v>
      </c>
      <c r="C11" s="32" t="s">
        <v>8</v>
      </c>
      <c r="D11" s="32" t="s">
        <v>9</v>
      </c>
      <c r="E11" s="34" t="s">
        <v>10</v>
      </c>
      <c r="F11" s="34" t="s">
        <v>11</v>
      </c>
      <c r="G11" s="34" t="s">
        <v>12</v>
      </c>
      <c r="H11" s="34"/>
      <c r="I11" s="34" t="s">
        <v>13</v>
      </c>
      <c r="J11" s="34" t="s">
        <v>14</v>
      </c>
      <c r="K11" s="34" t="s">
        <v>15</v>
      </c>
      <c r="L11" s="34" t="s">
        <v>16</v>
      </c>
      <c r="M11" s="34" t="s">
        <v>17</v>
      </c>
      <c r="N11" s="34" t="s">
        <v>18</v>
      </c>
      <c r="O11" s="36" t="s">
        <v>19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20</v>
      </c>
      <c r="H12" s="18" t="s">
        <v>21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ref="I17:I26" si="0">(G17+H17)/F17</f>
        <v>#DIV/0!</v>
      </c>
      <c r="J17" s="8">
        <f t="shared" ref="J17:J26" si="1">(F17-SUM(G17:H17))-L17</f>
        <v>0</v>
      </c>
      <c r="K17" s="9" t="e">
        <f t="shared" ref="K17:K27" si="2">J17/F17</f>
        <v>#DIV/0!</v>
      </c>
      <c r="L17" s="8"/>
      <c r="M17" s="9" t="e">
        <f t="shared" ref="M17:M27" si="3">L17/F17</f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" thickBot="1" x14ac:dyDescent="0.3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4">(F27-SUM(G27:H27))-L27</f>
        <v>0</v>
      </c>
      <c r="K27" s="21" t="e">
        <f t="shared" si="2"/>
        <v>#DIV/0!</v>
      </c>
      <c r="L27" s="20">
        <f>SUM(L13:L26)</f>
        <v>0</v>
      </c>
      <c r="M27" s="21" t="e">
        <f t="shared" si="3"/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2025-07-02T21:33:58Z</cp:lastPrinted>
  <dcterms:created xsi:type="dcterms:W3CDTF">2021-11-22T14:45:25Z</dcterms:created>
  <dcterms:modified xsi:type="dcterms:W3CDTF">2025-10-24T20:21:46Z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