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varo Ramos\OneDrive\Escritorio\"/>
    </mc:Choice>
  </mc:AlternateContent>
  <xr:revisionPtr revIDLastSave="0" documentId="13_ncr:1_{50600098-76E2-4731-AC72-3EB1C01798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M14" i="26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M14" i="31"/>
  <c r="J16" i="31"/>
  <c r="K16" i="31" s="1"/>
  <c r="I17" i="31"/>
  <c r="M18" i="31"/>
  <c r="J20" i="31"/>
  <c r="K20" i="31" s="1"/>
  <c r="I21" i="31"/>
  <c r="M22" i="31"/>
  <c r="I25" i="31"/>
  <c r="M26" i="3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<sst xmlns="http://schemas.openxmlformats.org/spreadsheetml/2006/main" count="136" uniqueCount="45">
  <si>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</si>
  <si>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</si>
  <si>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</si>
  <si>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</si>
  <si>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</si>
  <si>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</si>
  <si>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</si>
  <si>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</si>
  <si>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</si>
  <si>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</si>
  <si>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</si>
  <si>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</si>
  <si>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</si>
  <si>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</si>
  <si>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</si>
  <si>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</si>
  <si>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</si>
  <si>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</si>
  <si>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</si>
  <si>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</si>
  <si>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</si>
  <si>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</si>
  <si>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</si>
  <si>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</si>
  <si>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</si>
  <si>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</si>
  <si>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</si>
  <si>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</si>
  <si>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</si>
  <si>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</si>
  <si>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</si>
  <si>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LIC. EN ADMINISTRACION</t>
  </si>
  <si>
    <t>AGOSTO - DICIEMBRE 2025</t>
  </si>
  <si>
    <t>ALVARO RAMOS VILLEGAS</t>
  </si>
  <si>
    <t>DLA</t>
  </si>
  <si>
    <t>LIC. ADMINITSRACION</t>
  </si>
  <si>
    <t>GESTION FINANCIERA PARA PROYECTOS DE INNOVACION</t>
  </si>
  <si>
    <t>805A</t>
  </si>
  <si>
    <t>CONTABILIDAD GERENCIAL</t>
  </si>
  <si>
    <t>305B</t>
  </si>
  <si>
    <t xml:space="preserve">GESTON DE COSTOS </t>
  </si>
  <si>
    <t>501A</t>
  </si>
  <si>
    <t xml:space="preserve">GESTION DE COSTOS </t>
  </si>
  <si>
    <t>501B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</si>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</sst>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5" zoomScaleNormal="100" zoomScaleSheetLayoutView="100" zoomScalePageLayoutView="70" workbookViewId="0">
      <selection activeCell="O24" sqref="O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35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7" t="s">
        <v>36</v>
      </c>
      <c r="C13" s="8" t="s">
        <v>20</v>
      </c>
      <c r="D13" s="8" t="s">
        <v>37</v>
      </c>
      <c r="E13" s="8" t="s">
        <v>34</v>
      </c>
      <c r="F13" s="8">
        <v>19</v>
      </c>
      <c r="G13" s="8">
        <v>19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79.209999999999994</v>
      </c>
      <c r="O13" s="12">
        <v>0.47</v>
      </c>
      <c r="P13" s="17"/>
    </row>
    <row r="14" spans="1:16" s="10" customFormat="1" x14ac:dyDescent="0.2">
      <c r="A14" s="17"/>
      <c r="B14" s="7" t="s">
        <v>38</v>
      </c>
      <c r="C14" s="8" t="s">
        <v>20</v>
      </c>
      <c r="D14" s="8" t="s">
        <v>39</v>
      </c>
      <c r="E14" s="8" t="s">
        <v>34</v>
      </c>
      <c r="F14" s="8">
        <v>24</v>
      </c>
      <c r="G14" s="8">
        <v>24</v>
      </c>
      <c r="H14" s="8">
        <v>0</v>
      </c>
      <c r="I14" s="9">
        <f t="shared" ref="I14:I26" si="3">(G14+H14)/F14</f>
        <v>1</v>
      </c>
      <c r="J14" s="8">
        <v>1</v>
      </c>
      <c r="K14" s="9">
        <v>0</v>
      </c>
      <c r="L14" s="8"/>
      <c r="M14" s="9">
        <f t="shared" si="2"/>
        <v>0</v>
      </c>
      <c r="N14" s="8">
        <v>78.75</v>
      </c>
      <c r="O14" s="12">
        <v>0.42</v>
      </c>
      <c r="P14" s="17"/>
    </row>
    <row r="15" spans="1:16" s="10" customFormat="1" x14ac:dyDescent="0.2">
      <c r="A15" s="17"/>
      <c r="B15" s="7" t="s">
        <v>40</v>
      </c>
      <c r="C15" s="8" t="s">
        <v>20</v>
      </c>
      <c r="D15" s="8" t="s">
        <v>41</v>
      </c>
      <c r="E15" s="8" t="s">
        <v>44</v>
      </c>
      <c r="F15" s="8">
        <v>24</v>
      </c>
      <c r="G15" s="8">
        <v>24</v>
      </c>
      <c r="H15" s="8">
        <v>0</v>
      </c>
      <c r="I15" s="9"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76.25</v>
      </c>
      <c r="O15" s="12">
        <v>0.42</v>
      </c>
      <c r="P15" s="17"/>
    </row>
    <row r="16" spans="1:16" s="10" customFormat="1" x14ac:dyDescent="0.2">
      <c r="A16" s="17"/>
      <c r="B16" s="7" t="s">
        <v>42</v>
      </c>
      <c r="C16" s="8" t="s">
        <v>20</v>
      </c>
      <c r="D16" s="8" t="s">
        <v>43</v>
      </c>
      <c r="E16" s="8" t="s">
        <v>44</v>
      </c>
      <c r="F16" s="8">
        <v>21</v>
      </c>
      <c r="G16" s="8">
        <v>21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77.38</v>
      </c>
      <c r="O16" s="12">
        <v>0.48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88</v>
      </c>
      <c r="G27" s="20">
        <f>SUM(G13:G26)</f>
        <v>88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77.897499999999994</v>
      </c>
      <c r="O27" s="22">
        <f>AVERAGE(O13:O26)</f>
        <v>0.44749999999999995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LIC. ADMINITSRACION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ALVARO RAMOS VILLEGAS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GESTION FINANCIERA PARA PROYECTOS DE INNOVACION</v>
      </c>
      <c r="C13" s="8" t="str">
        <f>'1'!C13</f>
        <v>I</v>
      </c>
      <c r="D13" s="8" t="str">
        <f>'1'!D13</f>
        <v>805A</v>
      </c>
      <c r="E13" s="8" t="str">
        <f>'1'!E13</f>
        <v>DLA</v>
      </c>
      <c r="F13" s="8">
        <f>'1'!F13</f>
        <v>19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CONTABILIDAD GERENCIAL</v>
      </c>
      <c r="C14" s="8" t="str">
        <f>'1'!C14</f>
        <v>I</v>
      </c>
      <c r="D14" s="8" t="str">
        <f>'1'!D14</f>
        <v>305B</v>
      </c>
      <c r="E14" s="8" t="str">
        <f>'1'!E14</f>
        <v>DLA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 xml:space="preserve">GESTON DE COSTOS </v>
      </c>
      <c r="C15" s="8" t="str">
        <f>'1'!C15</f>
        <v>I</v>
      </c>
      <c r="D15" s="8" t="str">
        <f>'1'!D15</f>
        <v>501A</v>
      </c>
      <c r="E15" s="8" t="str">
        <f>'1'!E15</f>
        <v>II</v>
      </c>
      <c r="F15" s="8">
        <f>'1'!F15</f>
        <v>24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 xml:space="preserve">GESTION DE COSTOS </v>
      </c>
      <c r="C16" s="8" t="str">
        <f>'1'!C16</f>
        <v>I</v>
      </c>
      <c r="D16" s="8" t="str">
        <f>'1'!D16</f>
        <v>501B</v>
      </c>
      <c r="E16" s="8" t="str">
        <f>'1'!E16</f>
        <v>II</v>
      </c>
      <c r="F16" s="8">
        <f>'1'!F16</f>
        <v>21</v>
      </c>
      <c r="G16" s="8"/>
      <c r="H16" s="8">
        <v>0</v>
      </c>
      <c r="I16" s="9">
        <f t="shared" si="3"/>
        <v>0</v>
      </c>
      <c r="J16" s="8">
        <f t="shared" si="4"/>
        <v>21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88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LIC. ADMINITSRACION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ALVARO RAMOS VILLEGAS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GESTION FINANCIERA PARA PROYECTOS DE INNOVACION</v>
      </c>
      <c r="C13" s="8" t="str">
        <f>'1'!C13</f>
        <v>I</v>
      </c>
      <c r="D13" s="8" t="str">
        <f>'1'!D13</f>
        <v>805A</v>
      </c>
      <c r="E13" s="8" t="str">
        <f>'1'!E13</f>
        <v>DLA</v>
      </c>
      <c r="F13" s="8">
        <f>'1'!F13</f>
        <v>19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CONTABILIDAD GERENCIAL</v>
      </c>
      <c r="C14" s="8" t="str">
        <f>'1'!C14</f>
        <v>I</v>
      </c>
      <c r="D14" s="8" t="str">
        <f>'1'!D14</f>
        <v>305B</v>
      </c>
      <c r="E14" s="8" t="str">
        <f>'1'!E14</f>
        <v>DLA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 xml:space="preserve">GESTON DE COSTOS </v>
      </c>
      <c r="C15" s="8" t="str">
        <f>'1'!C15</f>
        <v>I</v>
      </c>
      <c r="D15" s="8" t="str">
        <f>'1'!D15</f>
        <v>501A</v>
      </c>
      <c r="E15" s="8" t="str">
        <f>'1'!E15</f>
        <v>II</v>
      </c>
      <c r="F15" s="8">
        <f>'1'!F15</f>
        <v>24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 xml:space="preserve">GESTION DE COSTOS </v>
      </c>
      <c r="C16" s="8" t="str">
        <f>'1'!C16</f>
        <v>I</v>
      </c>
      <c r="D16" s="8" t="str">
        <f>'1'!D16</f>
        <v>501B</v>
      </c>
      <c r="E16" s="8" t="str">
        <f>'1'!E16</f>
        <v>II</v>
      </c>
      <c r="F16" s="8">
        <f>'1'!F16</f>
        <v>21</v>
      </c>
      <c r="G16" s="8"/>
      <c r="H16" s="8">
        <v>0</v>
      </c>
      <c r="I16" s="9">
        <f t="shared" si="3"/>
        <v>0</v>
      </c>
      <c r="J16" s="8">
        <f t="shared" si="4"/>
        <v>21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88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3" zoomScaleNormal="100" zoomScaleSheetLayoutView="100" zoomScalePageLayoutView="70" workbookViewId="0">
      <selection activeCell="B13" sqref="B13:O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31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1</v>
      </c>
      <c r="D7" s="28"/>
      <c r="E7" s="11" t="s">
        <v>4</v>
      </c>
      <c r="F7" s="5">
        <v>1</v>
      </c>
      <c r="H7" s="4" t="s">
        <v>5</v>
      </c>
      <c r="I7" s="5">
        <v>1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/>
      <c r="C13" s="8"/>
      <c r="D13" s="8"/>
      <c r="E13" s="8"/>
      <c r="F13" s="8"/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x14ac:dyDescent="0.2">
      <c r="A14" s="17"/>
      <c r="B14" s="13" t="str">
        <f>'1'!B14</f>
        <v>CONTABILIDAD GERENCIAL</v>
      </c>
      <c r="C14" s="8" t="str">
        <f>'1'!C14</f>
        <v>I</v>
      </c>
      <c r="D14" s="8" t="str">
        <f>'1'!D14</f>
        <v>305B</v>
      </c>
      <c r="E14" s="8" t="str">
        <f>'1'!E14</f>
        <v>DLA</v>
      </c>
      <c r="F14" s="8">
        <f>'1'!F14</f>
        <v>24</v>
      </c>
      <c r="G14" s="8"/>
      <c r="H14" s="8">
        <v>0</v>
      </c>
      <c r="I14" s="9">
        <f t="shared" ref="I14:I26" si="0">(G14+H14)/F14</f>
        <v>0</v>
      </c>
      <c r="J14" s="8">
        <f>(F14-SUM(G14:H14))-L14</f>
        <v>24</v>
      </c>
      <c r="K14" s="9">
        <f t="shared" ref="K14:K27" si="1">J14/F14</f>
        <v>1</v>
      </c>
      <c r="L14" s="8"/>
      <c r="M14" s="9">
        <f t="shared" ref="M14:M27" si="2">L14/F14</f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 xml:space="preserve">GESTON DE COSTOS </v>
      </c>
      <c r="C15" s="8" t="str">
        <f>'1'!C15</f>
        <v>I</v>
      </c>
      <c r="D15" s="8" t="str">
        <f>'1'!D15</f>
        <v>501A</v>
      </c>
      <c r="E15" s="8" t="str">
        <f>'1'!E15</f>
        <v>II</v>
      </c>
      <c r="F15" s="8">
        <f>'1'!F15</f>
        <v>24</v>
      </c>
      <c r="G15" s="8"/>
      <c r="H15" s="8">
        <v>0</v>
      </c>
      <c r="I15" s="9">
        <f t="shared" si="0"/>
        <v>0</v>
      </c>
      <c r="J15" s="8">
        <f t="shared" ref="J15:J26" si="3">(F15-SUM(G15:H15))-L15</f>
        <v>24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 xml:space="preserve">GESTION DE COSTOS </v>
      </c>
      <c r="C16" s="8" t="str">
        <f>'1'!C16</f>
        <v>I</v>
      </c>
      <c r="D16" s="8" t="str">
        <f>'1'!D16</f>
        <v>501B</v>
      </c>
      <c r="E16" s="8" t="str">
        <f>'1'!E16</f>
        <v>II</v>
      </c>
      <c r="F16" s="8">
        <f>'1'!F16</f>
        <v>21</v>
      </c>
      <c r="G16" s="8"/>
      <c r="H16" s="8">
        <v>0</v>
      </c>
      <c r="I16" s="9">
        <f t="shared" si="0"/>
        <v>0</v>
      </c>
      <c r="J16" s="8">
        <f t="shared" si="3"/>
        <v>21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0"/>
        <v>#DIV/0!</v>
      </c>
      <c r="J17" s="8">
        <f t="shared" si="3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0"/>
        <v>#DIV/0!</v>
      </c>
      <c r="J26" s="8">
        <f t="shared" si="3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69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ref="J27" si="4">(F27-SUM(G27:H27))-L27</f>
        <v>69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Asesoria Empresarial RAVA ramos villegas</cp:lastModifiedBy>
  <cp:revision/>
  <cp:lastPrinted>2025-07-02T21:33:58Z</cp:lastPrinted>
  <dcterms:created xsi:type="dcterms:W3CDTF">2021-11-22T14:45:25Z</dcterms:created>
  <dcterms:modified xsi:type="dcterms:W3CDTF">2025-09-25T03:40:21Z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