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AGOSTRO-DICIEMBRE 2025\"/>
    </mc:Choice>
  </mc:AlternateContent>
  <bookViews>
    <workbookView xWindow="0" yWindow="0" windowWidth="20400" windowHeight="765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M14" i="26"/>
  <c r="K14" i="26"/>
  <c r="I14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<sst xmlns="http://schemas.openxmlformats.org/spreadsheetml/2006/main" count="135" uniqueCount="44">
  <si>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</si>
  <si>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</si>
  <si>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</si>
  <si>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</si>
  <si>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</si>
  <si>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</si>
  <si>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</si>
  <si>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</si>
  <si>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</si>
  <si>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</si>
  <si>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</si>
  <si>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</si>
  <si>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</si>
  <si>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</si>
  <si>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</si>
  <si>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</si>
  <si>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</si>
  <si>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</si>
  <si>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</si>
  <si>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</si>
  <si>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</si>
  <si>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</si>
  <si>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</si>
  <si>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</si>
  <si>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</si>
  <si>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</si>
  <si>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</si>
  <si>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</si>
  <si>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</si>
  <si>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</si>
  <si>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</si>
  <si>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</si>
  <si>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</si>
  <si>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ALVARO RAMOS VILLEGAS</t>
  </si>
  <si>
    <t>DLA</t>
  </si>
  <si>
    <t>LIC. ADMINITSRACION</t>
  </si>
  <si>
    <t>GESTION FINANCIERA PARA PROYECTOS DE INNOVACION</t>
  </si>
  <si>
    <t>CARLOS DE JESUS MORTEO PEÑA</t>
  </si>
  <si>
    <t>705 B</t>
  </si>
  <si>
    <t xml:space="preserve">ADMINISTRACION FINANCIERA </t>
  </si>
  <si>
    <t>505B</t>
  </si>
  <si>
    <t>505 A</t>
  </si>
  <si>
    <t xml:space="preserve">MEZKLA DE MERCADOTECNIA </t>
  </si>
  <si>
    <t xml:space="preserve">DLA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</si>
</sst>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35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7" t="s">
        <v>37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36</v>
      </c>
      <c r="C13" s="8"/>
      <c r="D13" s="8" t="s">
        <v>38</v>
      </c>
      <c r="E13" s="8" t="s">
        <v>34</v>
      </c>
      <c r="F13" s="8">
        <v>33</v>
      </c>
      <c r="G13" s="8">
        <v>0</v>
      </c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/>
      <c r="M13" s="9">
        <f t="shared" ref="M13:M27" si="1">L13/F13</f>
        <v>0</v>
      </c>
      <c r="N13" s="8">
        <v>0</v>
      </c>
      <c r="O13" s="12">
        <v>0</v>
      </c>
      <c r="P13" s="17"/>
    </row>
    <row r="14" spans="1:16" s="10" customFormat="1" x14ac:dyDescent="0.2">
      <c r="A14" s="17"/>
      <c r="B14" s="7" t="s">
        <v>39</v>
      </c>
      <c r="C14" s="8" t="s">
        <v>20</v>
      </c>
      <c r="D14" s="8" t="s">
        <v>40</v>
      </c>
      <c r="E14" s="8" t="s">
        <v>34</v>
      </c>
      <c r="F14" s="8">
        <v>28</v>
      </c>
      <c r="G14" s="8">
        <v>25</v>
      </c>
      <c r="H14" s="8">
        <v>0</v>
      </c>
      <c r="I14" s="9">
        <f t="shared" ref="I14:I26" si="2">(G14+H14)/F14</f>
        <v>0.8928571428571429</v>
      </c>
      <c r="J14" s="8">
        <v>3</v>
      </c>
      <c r="K14" s="9">
        <f t="shared" si="0"/>
        <v>0.10714285714285714</v>
      </c>
      <c r="L14" s="8"/>
      <c r="M14" s="9">
        <f t="shared" si="1"/>
        <v>0</v>
      </c>
      <c r="N14" s="8">
        <v>70.53</v>
      </c>
      <c r="O14" s="12">
        <v>0.89</v>
      </c>
      <c r="P14" s="17"/>
    </row>
    <row r="15" spans="1:16" s="10" customFormat="1" ht="17.25" customHeight="1" x14ac:dyDescent="0.2">
      <c r="A15" s="17"/>
      <c r="B15" s="7" t="s">
        <v>39</v>
      </c>
      <c r="C15" s="8" t="s">
        <v>20</v>
      </c>
      <c r="D15" s="8" t="s">
        <v>41</v>
      </c>
      <c r="E15" s="8" t="s">
        <v>34</v>
      </c>
      <c r="F15" s="8">
        <v>16</v>
      </c>
      <c r="G15" s="8">
        <v>15</v>
      </c>
      <c r="H15" s="8">
        <v>0</v>
      </c>
      <c r="I15" s="9">
        <v>1</v>
      </c>
      <c r="J15" s="8">
        <f t="shared" ref="J15:J26" si="3">(F15-SUM(G15:H15))-L15</f>
        <v>1</v>
      </c>
      <c r="K15" s="9">
        <f t="shared" si="0"/>
        <v>6.25E-2</v>
      </c>
      <c r="L15" s="8"/>
      <c r="M15" s="9">
        <f t="shared" si="1"/>
        <v>0</v>
      </c>
      <c r="N15" s="8">
        <v>82.5</v>
      </c>
      <c r="O15" s="12">
        <v>0.625</v>
      </c>
      <c r="P15" s="17"/>
    </row>
    <row r="16" spans="1:16" s="10" customFormat="1" ht="17.25" customHeight="1" x14ac:dyDescent="0.2">
      <c r="A16" s="17"/>
      <c r="B16" s="7" t="s">
        <v>42</v>
      </c>
      <c r="C16" s="8" t="s">
        <v>20</v>
      </c>
      <c r="D16" s="8" t="s">
        <v>41</v>
      </c>
      <c r="E16" s="8" t="s">
        <v>43</v>
      </c>
      <c r="F16" s="8">
        <v>17</v>
      </c>
      <c r="G16" s="8">
        <v>17</v>
      </c>
      <c r="H16" s="8">
        <v>0</v>
      </c>
      <c r="I16" s="9">
        <f t="shared" si="2"/>
        <v>1</v>
      </c>
      <c r="J16" s="8">
        <f t="shared" si="3"/>
        <v>0</v>
      </c>
      <c r="K16" s="9">
        <f t="shared" si="0"/>
        <v>0</v>
      </c>
      <c r="L16" s="8"/>
      <c r="M16" s="9">
        <f t="shared" si="1"/>
        <v>0</v>
      </c>
      <c r="N16" s="8">
        <v>99.41</v>
      </c>
      <c r="O16" s="12">
        <v>0.88219999999999998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57</v>
      </c>
      <c r="H27" s="20">
        <f>SUM(H13:H26)</f>
        <v>0</v>
      </c>
      <c r="I27" s="21">
        <f>SUM(G27:H27)/F27</f>
        <v>0.6063829787234043</v>
      </c>
      <c r="J27" s="20">
        <f t="shared" ref="J13:J27" si="4">(F27-SUM(G27:H27))-L27</f>
        <v>37</v>
      </c>
      <c r="K27" s="21">
        <f t="shared" si="0"/>
        <v>0.39361702127659576</v>
      </c>
      <c r="L27" s="20">
        <f>SUM(L13:L26)</f>
        <v>0</v>
      </c>
      <c r="M27" s="21">
        <f t="shared" si="1"/>
        <v>0</v>
      </c>
      <c r="N27" s="20">
        <f>AVERAGE(N13:N26)</f>
        <v>63.11</v>
      </c>
      <c r="O27" s="22">
        <f>AVERAGE(O13:O26)</f>
        <v>0.59930000000000005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LIC. ADMINITSRACION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CARLOS DE JESUS MORTEO PEÑA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>
        <f>'1'!C13</f>
        <v>0</v>
      </c>
      <c r="D13" s="8" t="str">
        <f>'1'!D13</f>
        <v>705 B</v>
      </c>
      <c r="E13" s="8" t="str">
        <f>'1'!E13</f>
        <v>DLA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ADMINISTRACION FINANCIERA </v>
      </c>
      <c r="C14" s="8" t="str">
        <f>'1'!C14</f>
        <v>I</v>
      </c>
      <c r="D14" s="8" t="str">
        <f>'1'!D14</f>
        <v>505B</v>
      </c>
      <c r="E14" s="8" t="str">
        <f>'1'!E14</f>
        <v>DLA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ADMINISTRACION FINANCIERA </v>
      </c>
      <c r="C15" s="8" t="str">
        <f>'1'!C15</f>
        <v>I</v>
      </c>
      <c r="D15" s="8" t="str">
        <f>'1'!D15</f>
        <v>505 A</v>
      </c>
      <c r="E15" s="8" t="str">
        <f>'1'!E15</f>
        <v>DLA</v>
      </c>
      <c r="F15" s="8">
        <f>'1'!F15</f>
        <v>16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MEZKLA DE MERCADOTECNIA </v>
      </c>
      <c r="C16" s="8" t="str">
        <f>'1'!C16</f>
        <v>I</v>
      </c>
      <c r="D16" s="8" t="str">
        <f>'1'!D16</f>
        <v>505 A</v>
      </c>
      <c r="E16" s="8" t="str">
        <f>'1'!E16</f>
        <v xml:space="preserve">DLA 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LIC. ADMINITSRACION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CARLOS DE JESUS MORTEO PEÑA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>
        <f>'1'!C13</f>
        <v>0</v>
      </c>
      <c r="D13" s="8" t="str">
        <f>'1'!D13</f>
        <v>705 B</v>
      </c>
      <c r="E13" s="8" t="str">
        <f>'1'!E13</f>
        <v>DLA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ADMINISTRACION FINANCIERA </v>
      </c>
      <c r="C14" s="8" t="str">
        <f>'1'!C14</f>
        <v>I</v>
      </c>
      <c r="D14" s="8" t="str">
        <f>'1'!D14</f>
        <v>505B</v>
      </c>
      <c r="E14" s="8" t="str">
        <f>'1'!E14</f>
        <v>DLA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ADMINISTRACION FINANCIERA </v>
      </c>
      <c r="C15" s="8" t="str">
        <f>'1'!C15</f>
        <v>I</v>
      </c>
      <c r="D15" s="8" t="str">
        <f>'1'!D15</f>
        <v>505 A</v>
      </c>
      <c r="E15" s="8" t="str">
        <f>'1'!E15</f>
        <v>DLA</v>
      </c>
      <c r="F15" s="8">
        <f>'1'!F15</f>
        <v>16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MEZKLA DE MERCADOTECNIA </v>
      </c>
      <c r="C16" s="8" t="str">
        <f>'1'!C16</f>
        <v>I</v>
      </c>
      <c r="D16" s="8" t="str">
        <f>'1'!D16</f>
        <v>505 A</v>
      </c>
      <c r="E16" s="8" t="str">
        <f>'1'!E16</f>
        <v xml:space="preserve">DLA 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B13" sqref="B13: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1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ADMINISTRACION FINANCIERA </v>
      </c>
      <c r="C14" s="8" t="str">
        <f>'1'!C14</f>
        <v>I</v>
      </c>
      <c r="D14" s="8" t="str">
        <f>'1'!D14</f>
        <v>505B</v>
      </c>
      <c r="E14" s="8" t="str">
        <f>'1'!E14</f>
        <v>DLA</v>
      </c>
      <c r="F14" s="8">
        <f>'1'!F14</f>
        <v>28</v>
      </c>
      <c r="G14" s="8"/>
      <c r="H14" s="8">
        <v>0</v>
      </c>
      <c r="I14" s="9">
        <f t="shared" ref="I14:I26" si="0">(G14+H14)/F14</f>
        <v>0</v>
      </c>
      <c r="J14" s="8">
        <f>(F14-SUM(G14:H14))-L14</f>
        <v>28</v>
      </c>
      <c r="K14" s="9">
        <f t="shared" ref="K14:K27" si="1">J14/F14</f>
        <v>1</v>
      </c>
      <c r="L14" s="8"/>
      <c r="M14" s="9">
        <f t="shared" ref="M14:M27" si="2">L14/F14</f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ADMINISTRACION FINANCIERA </v>
      </c>
      <c r="C15" s="8" t="str">
        <f>'1'!C15</f>
        <v>I</v>
      </c>
      <c r="D15" s="8" t="str">
        <f>'1'!D15</f>
        <v>505 A</v>
      </c>
      <c r="E15" s="8" t="str">
        <f>'1'!E15</f>
        <v>DLA</v>
      </c>
      <c r="F15" s="8">
        <f>'1'!F15</f>
        <v>16</v>
      </c>
      <c r="G15" s="8"/>
      <c r="H15" s="8">
        <v>0</v>
      </c>
      <c r="I15" s="9">
        <f t="shared" si="0"/>
        <v>0</v>
      </c>
      <c r="J15" s="8">
        <f t="shared" ref="J15:J26" si="3">(F15-SUM(G15:H15))-L15</f>
        <v>16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MEZKLA DE MERCADOTECNIA </v>
      </c>
      <c r="C16" s="8" t="str">
        <f>'1'!C16</f>
        <v>I</v>
      </c>
      <c r="D16" s="8" t="str">
        <f>'1'!D16</f>
        <v>505 A</v>
      </c>
      <c r="E16" s="8" t="str">
        <f>'1'!E16</f>
        <v xml:space="preserve">DLA </v>
      </c>
      <c r="F16" s="8">
        <f>'1'!F16</f>
        <v>17</v>
      </c>
      <c r="G16" s="8"/>
      <c r="H16" s="8">
        <v>0</v>
      </c>
      <c r="I16" s="9">
        <f t="shared" si="0"/>
        <v>0</v>
      </c>
      <c r="J16" s="8">
        <f t="shared" si="3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4">(F27-SUM(G27:H27))-L27</f>
        <v>61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d87f237c-3101-4265-aa9b-ec3b3a62240c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2025-09-25T04:17:27Z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