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AGOSTRO-DICIEMBRE 2025\"/>
    </mc:Choice>
  </mc:AlternateContent>
  <xr:revisionPtr revIDLastSave="0" documentId="13_ncr:1_{24AA266E-0BB4-4D0C-9873-237BFF7D7C3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'2'!$A$1:$P$31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O27" i="30"/>
  <c r="N27" i="30"/>
  <c r="L27" i="30"/>
  <c r="H27" i="30"/>
  <c r="G27" i="30"/>
  <c r="F16" i="30"/>
  <c r="M16" i="30" s="1"/>
  <c r="E16" i="30"/>
  <c r="D16" i="30"/>
  <c r="B16" i="30"/>
  <c r="F15" i="30"/>
  <c r="M15" i="30" s="1"/>
  <c r="E15" i="30"/>
  <c r="D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5" i="27"/>
  <c r="D15" i="27"/>
  <c r="E15" i="27"/>
  <c r="F15" i="27"/>
  <c r="M15" i="27" s="1"/>
  <c r="B16" i="27"/>
  <c r="D16" i="27"/>
  <c r="E16" i="27"/>
  <c r="F16" i="27"/>
  <c r="J16" i="27" s="1"/>
  <c r="K16" i="27" s="1"/>
  <c r="B17" i="27"/>
  <c r="D17" i="27"/>
  <c r="E17" i="27"/>
  <c r="F17" i="27"/>
  <c r="I17" i="27" s="1"/>
  <c r="D13" i="27"/>
  <c r="E13" i="27"/>
  <c r="F13" i="27"/>
  <c r="J13" i="27" s="1"/>
  <c r="K13" i="27" s="1"/>
  <c r="B13" i="27"/>
  <c r="O28" i="27"/>
  <c r="N28" i="27"/>
  <c r="L28" i="27"/>
  <c r="H28" i="27"/>
  <c r="G28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M14" i="26"/>
  <c r="K14" i="26"/>
  <c r="I14" i="26"/>
  <c r="M13" i="26"/>
  <c r="K13" i="26"/>
  <c r="I13" i="26"/>
  <c r="J24" i="31" l="1"/>
  <c r="K24" i="31" s="1"/>
  <c r="I15" i="27"/>
  <c r="J15" i="30"/>
  <c r="K15" i="30" s="1"/>
  <c r="M16" i="27"/>
  <c r="I15" i="31"/>
  <c r="J17" i="27"/>
  <c r="K17" i="27" s="1"/>
  <c r="I20" i="31"/>
  <c r="I23" i="31"/>
  <c r="M27" i="26"/>
  <c r="I16" i="27"/>
  <c r="J23" i="31"/>
  <c r="K23" i="31" s="1"/>
  <c r="J15" i="31"/>
  <c r="K15" i="31" s="1"/>
  <c r="J27" i="26"/>
  <c r="K27" i="26" s="1"/>
  <c r="J15" i="27"/>
  <c r="K15" i="27" s="1"/>
  <c r="J14" i="30"/>
  <c r="K14" i="30" s="1"/>
  <c r="J14" i="31"/>
  <c r="K14" i="31" s="1"/>
  <c r="I19" i="31"/>
  <c r="I16" i="30"/>
  <c r="J18" i="31"/>
  <c r="K18" i="31" s="1"/>
  <c r="J19" i="31"/>
  <c r="K19" i="31" s="1"/>
  <c r="M13" i="27"/>
  <c r="M17" i="27"/>
  <c r="F27" i="30"/>
  <c r="J27" i="30" s="1"/>
  <c r="K27" i="30" s="1"/>
  <c r="I15" i="30"/>
  <c r="I16" i="31"/>
  <c r="I24" i="31"/>
  <c r="M21" i="31"/>
  <c r="M25" i="31"/>
  <c r="M14" i="31"/>
  <c r="J16" i="31"/>
  <c r="K16" i="31" s="1"/>
  <c r="I17" i="31"/>
  <c r="M18" i="31"/>
  <c r="J20" i="31"/>
  <c r="K20" i="31" s="1"/>
  <c r="I21" i="31"/>
  <c r="M22" i="31"/>
  <c r="I25" i="31"/>
  <c r="M26" i="31"/>
  <c r="J17" i="31"/>
  <c r="K17" i="31" s="1"/>
  <c r="I22" i="31"/>
  <c r="I26" i="31"/>
  <c r="F27" i="31"/>
  <c r="I27" i="26"/>
  <c r="M13" i="30"/>
  <c r="I13" i="30"/>
  <c r="M14" i="30"/>
  <c r="J16" i="30"/>
  <c r="K16" i="30" s="1"/>
  <c r="J13" i="30"/>
  <c r="K13" i="30" s="1"/>
  <c r="F28" i="27"/>
  <c r="J28" i="27" s="1"/>
  <c r="K28" i="27" s="1"/>
  <c r="I13" i="27"/>
  <c r="M27" i="30" l="1"/>
  <c r="I27" i="30"/>
  <c r="J27" i="31"/>
  <c r="K27" i="31" s="1"/>
  <c r="I27" i="31"/>
  <c r="M27" i="31"/>
  <c r="I28" i="27"/>
  <c r="M28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<sst xmlns="http://schemas.openxmlformats.org/spreadsheetml/2006/main" count="147" uniqueCount="47">
  <si>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</si>
  <si>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</si>
  <si>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</si>
  <si>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</si>
  <si>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</si>
  <si>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</si>
  <si>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</si>
  <si>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</si>
  <si>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</si>
  <si>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</si>
  <si>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</si>
  <si>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</si>
  <si>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</si>
  <si>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</si>
  <si>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</si>
  <si>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</si>
  <si>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</si>
  <si>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</si>
  <si>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</si>
  <si>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</si>
  <si>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</si>
  <si>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</si>
  <si>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</si>
  <si>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</si>
  <si>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</si>
  <si>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</si>
  <si>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</si>
  <si>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</si>
  <si>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</si>
  <si>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</si>
  <si>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</si>
  <si>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LIC. EN ADMINISTRACION</t>
  </si>
  <si>
    <t>AGOSTO - DICIEMBRE 2025</t>
  </si>
  <si>
    <t>ALVARO RAMOS VILLEGAS</t>
  </si>
  <si>
    <t>DLA</t>
  </si>
  <si>
    <t>LIC. ADMINITSRACION</t>
  </si>
  <si>
    <t>GESTION FINANCIERA PARA PROYECTOS DE INNOVACION</t>
  </si>
  <si>
    <t>CARLOS DE JESUS MORTEO PEÑA</t>
  </si>
  <si>
    <t>705 B</t>
  </si>
  <si>
    <t xml:space="preserve">ADMINISTRACION FINANCIERA </t>
  </si>
  <si>
    <t>505B</t>
  </si>
  <si>
    <t>505 A</t>
  </si>
  <si>
    <t xml:space="preserve">MEZKLA DE MERCADOTECNIA </t>
  </si>
  <si>
    <t xml:space="preserve">DLA </t>
  </si>
  <si>
    <t>II</t>
  </si>
  <si>
    <t xml:space="preserve">705 B 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</si>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</sst>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10" zoomScaleNormal="100" zoomScaleSheetLayoutView="100" zoomScalePageLayoutView="70" workbookViewId="0">
      <selection activeCell="O18" sqref="O1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4" t="s">
        <v>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28" t="s">
        <v>35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4</v>
      </c>
      <c r="H7" s="4" t="s">
        <v>5</v>
      </c>
      <c r="I7" s="5">
        <v>3</v>
      </c>
      <c r="J7" s="38" t="s">
        <v>6</v>
      </c>
      <c r="K7" s="38"/>
      <c r="L7" s="38"/>
      <c r="M7" s="29" t="s">
        <v>32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37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1"/>
      <c r="C12" s="33"/>
      <c r="D12" s="33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7" t="s">
        <v>36</v>
      </c>
      <c r="C13" s="8"/>
      <c r="D13" s="8" t="s">
        <v>38</v>
      </c>
      <c r="E13" s="8" t="s">
        <v>34</v>
      </c>
      <c r="F13" s="8">
        <v>33</v>
      </c>
      <c r="G13" s="8">
        <v>0</v>
      </c>
      <c r="H13" s="8">
        <v>0</v>
      </c>
      <c r="I13" s="9">
        <f>(G13+H13)/F13</f>
        <v>0</v>
      </c>
      <c r="J13" s="8">
        <v>0</v>
      </c>
      <c r="K13" s="9">
        <f t="shared" ref="K13:K27" si="0">J13/F13</f>
        <v>0</v>
      </c>
      <c r="L13" s="8"/>
      <c r="M13" s="9">
        <f t="shared" ref="M13:M27" si="1">L13/F13</f>
        <v>0</v>
      </c>
      <c r="N13" s="8">
        <v>0</v>
      </c>
      <c r="O13" s="12">
        <v>0</v>
      </c>
      <c r="P13" s="17"/>
    </row>
    <row r="14" spans="1:16" s="10" customFormat="1" x14ac:dyDescent="0.2">
      <c r="A14" s="17"/>
      <c r="B14" s="7" t="s">
        <v>39</v>
      </c>
      <c r="C14" s="8" t="s">
        <v>20</v>
      </c>
      <c r="D14" s="8" t="s">
        <v>40</v>
      </c>
      <c r="E14" s="8" t="s">
        <v>34</v>
      </c>
      <c r="F14" s="8">
        <v>28</v>
      </c>
      <c r="G14" s="8">
        <v>25</v>
      </c>
      <c r="H14" s="8">
        <v>0</v>
      </c>
      <c r="I14" s="9">
        <f t="shared" ref="I14:I26" si="2">(G14+H14)/F14</f>
        <v>0.8928571428571429</v>
      </c>
      <c r="J14" s="8">
        <v>3</v>
      </c>
      <c r="K14" s="9">
        <f t="shared" si="0"/>
        <v>0.10714285714285714</v>
      </c>
      <c r="L14" s="8"/>
      <c r="M14" s="9">
        <f t="shared" si="1"/>
        <v>0</v>
      </c>
      <c r="N14" s="8">
        <v>70.53</v>
      </c>
      <c r="O14" s="12">
        <v>0.89</v>
      </c>
      <c r="P14" s="17"/>
    </row>
    <row r="15" spans="1:16" s="10" customFormat="1" ht="17.25" customHeight="1" x14ac:dyDescent="0.2">
      <c r="A15" s="17"/>
      <c r="B15" s="7" t="s">
        <v>39</v>
      </c>
      <c r="C15" s="8" t="s">
        <v>20</v>
      </c>
      <c r="D15" s="8" t="s">
        <v>41</v>
      </c>
      <c r="E15" s="8" t="s">
        <v>34</v>
      </c>
      <c r="F15" s="8">
        <v>16</v>
      </c>
      <c r="G15" s="8">
        <v>15</v>
      </c>
      <c r="H15" s="8">
        <v>0</v>
      </c>
      <c r="I15" s="9">
        <v>1</v>
      </c>
      <c r="J15" s="8">
        <f t="shared" ref="J15:J26" si="3">(F15-SUM(G15:H15))-L15</f>
        <v>1</v>
      </c>
      <c r="K15" s="9">
        <f t="shared" si="0"/>
        <v>6.25E-2</v>
      </c>
      <c r="L15" s="8"/>
      <c r="M15" s="9">
        <f t="shared" si="1"/>
        <v>0</v>
      </c>
      <c r="N15" s="8">
        <v>82.5</v>
      </c>
      <c r="O15" s="12">
        <v>0.625</v>
      </c>
      <c r="P15" s="17"/>
    </row>
    <row r="16" spans="1:16" s="10" customFormat="1" ht="17.25" customHeight="1" x14ac:dyDescent="0.2">
      <c r="A16" s="17"/>
      <c r="B16" s="7" t="s">
        <v>42</v>
      </c>
      <c r="C16" s="8" t="s">
        <v>20</v>
      </c>
      <c r="D16" s="8" t="s">
        <v>41</v>
      </c>
      <c r="E16" s="8" t="s">
        <v>43</v>
      </c>
      <c r="F16" s="8">
        <v>17</v>
      </c>
      <c r="G16" s="8">
        <v>17</v>
      </c>
      <c r="H16" s="8">
        <v>0</v>
      </c>
      <c r="I16" s="9">
        <f t="shared" si="2"/>
        <v>1</v>
      </c>
      <c r="J16" s="8">
        <f t="shared" si="3"/>
        <v>0</v>
      </c>
      <c r="K16" s="9">
        <f t="shared" si="0"/>
        <v>0</v>
      </c>
      <c r="L16" s="8"/>
      <c r="M16" s="9">
        <f t="shared" si="1"/>
        <v>0</v>
      </c>
      <c r="N16" s="8">
        <v>99.41</v>
      </c>
      <c r="O16" s="12">
        <v>0.88219999999999998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2"/>
        <v>#DIV/0!</v>
      </c>
      <c r="J17" s="8">
        <f t="shared" si="3"/>
        <v>0</v>
      </c>
      <c r="K17" s="9" t="e">
        <f t="shared" si="0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2"/>
        <v>#DIV/0!</v>
      </c>
      <c r="J18" s="8">
        <f t="shared" si="3"/>
        <v>0</v>
      </c>
      <c r="K18" s="9" t="e">
        <f t="shared" si="0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2"/>
        <v>#DIV/0!</v>
      </c>
      <c r="J19" s="8">
        <f t="shared" si="3"/>
        <v>0</v>
      </c>
      <c r="K19" s="9" t="e">
        <f t="shared" si="0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2"/>
        <v>#DIV/0!</v>
      </c>
      <c r="J20" s="8">
        <f t="shared" si="3"/>
        <v>0</v>
      </c>
      <c r="K20" s="9" t="e">
        <f t="shared" si="0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2"/>
        <v>#DIV/0!</v>
      </c>
      <c r="J21" s="8">
        <f t="shared" si="3"/>
        <v>0</v>
      </c>
      <c r="K21" s="9" t="e">
        <f t="shared" si="0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2"/>
        <v>#DIV/0!</v>
      </c>
      <c r="J22" s="8">
        <f t="shared" si="3"/>
        <v>0</v>
      </c>
      <c r="K22" s="9" t="e">
        <f t="shared" si="0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2"/>
        <v>#DIV/0!</v>
      </c>
      <c r="J23" s="8">
        <f t="shared" si="3"/>
        <v>0</v>
      </c>
      <c r="K23" s="9" t="e">
        <f t="shared" si="0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2"/>
        <v>#DIV/0!</v>
      </c>
      <c r="J24" s="8">
        <f t="shared" si="3"/>
        <v>0</v>
      </c>
      <c r="K24" s="9" t="e">
        <f t="shared" si="0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2"/>
        <v>#DIV/0!</v>
      </c>
      <c r="J25" s="8">
        <f t="shared" si="3"/>
        <v>0</v>
      </c>
      <c r="K25" s="9" t="e">
        <f t="shared" si="0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2"/>
        <v>#DIV/0!</v>
      </c>
      <c r="J26" s="8">
        <f t="shared" si="3"/>
        <v>0</v>
      </c>
      <c r="K26" s="9" t="e">
        <f t="shared" si="0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94</v>
      </c>
      <c r="G27" s="20">
        <f>SUM(G13:G26)</f>
        <v>57</v>
      </c>
      <c r="H27" s="20">
        <f>SUM(H13:H26)</f>
        <v>0</v>
      </c>
      <c r="I27" s="21">
        <f>SUM(G27:H27)/F27</f>
        <v>0.6063829787234043</v>
      </c>
      <c r="J27" s="20">
        <f t="shared" ref="J27" si="4">(F27-SUM(G27:H27))-L27</f>
        <v>37</v>
      </c>
      <c r="K27" s="21">
        <f t="shared" si="0"/>
        <v>0.39361702127659576</v>
      </c>
      <c r="L27" s="20">
        <f>SUM(L13:L26)</f>
        <v>0</v>
      </c>
      <c r="M27" s="21">
        <f t="shared" si="1"/>
        <v>0</v>
      </c>
      <c r="N27" s="20">
        <f>AVERAGE(N13:N26)</f>
        <v>63.11</v>
      </c>
      <c r="O27" s="22">
        <f>AVERAGE(O13:O26)</f>
        <v>0.59930000000000005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1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1"/>
  <sheetViews>
    <sheetView view="pageBreakPreview" zoomScale="130" zoomScaleNormal="100" zoomScaleSheetLayoutView="130" zoomScalePageLayoutView="70" workbookViewId="0">
      <selection activeCell="O18" sqref="O1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28" t="str">
        <f>'1'!F5</f>
        <v>LIC. ADMINITSRACION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CARLOS DE JESUS MORTEO PEÑA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1"/>
      <c r="C12" s="33"/>
      <c r="D12" s="33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GESTION FINANCIERA PARA PROYECTOS DE INNOVACION</v>
      </c>
      <c r="C13" s="8" t="s">
        <v>20</v>
      </c>
      <c r="D13" s="8" t="str">
        <f>'1'!D13</f>
        <v>705 B</v>
      </c>
      <c r="E13" s="8" t="str">
        <f>'1'!E13</f>
        <v>DLA</v>
      </c>
      <c r="F13" s="8">
        <f>'1'!F13</f>
        <v>33</v>
      </c>
      <c r="G13" s="8">
        <v>28</v>
      </c>
      <c r="H13" s="8">
        <v>0</v>
      </c>
      <c r="I13" s="9">
        <f>(G13+H13)/F13</f>
        <v>0.84848484848484851</v>
      </c>
      <c r="J13" s="8">
        <f t="shared" ref="J13:J28" si="0">(F13-SUM(G13:H13))-L13</f>
        <v>5</v>
      </c>
      <c r="K13" s="9">
        <f t="shared" ref="K13:K28" si="1">J13/F13</f>
        <v>0.15151515151515152</v>
      </c>
      <c r="L13" s="8"/>
      <c r="M13" s="9">
        <f t="shared" ref="M13:M28" si="2">L13/F13</f>
        <v>0</v>
      </c>
      <c r="N13" s="8">
        <v>77.69</v>
      </c>
      <c r="O13" s="12">
        <v>0.89280000000000004</v>
      </c>
      <c r="P13" s="17"/>
    </row>
    <row r="14" spans="1:16" s="10" customFormat="1" ht="25.5" x14ac:dyDescent="0.2">
      <c r="A14" s="17"/>
      <c r="B14" s="13" t="s">
        <v>36</v>
      </c>
      <c r="C14" s="8" t="s">
        <v>44</v>
      </c>
      <c r="D14" s="8" t="s">
        <v>45</v>
      </c>
      <c r="E14" s="8" t="s">
        <v>43</v>
      </c>
      <c r="F14" s="8">
        <v>33</v>
      </c>
      <c r="G14" s="8">
        <v>28</v>
      </c>
      <c r="H14" s="8">
        <v>0</v>
      </c>
      <c r="I14" s="9">
        <v>0.85</v>
      </c>
      <c r="J14" s="8">
        <v>5</v>
      </c>
      <c r="K14" s="9">
        <v>0.15</v>
      </c>
      <c r="L14" s="8"/>
      <c r="M14" s="9">
        <v>0</v>
      </c>
      <c r="N14" s="8">
        <v>78.27</v>
      </c>
      <c r="O14" s="12">
        <v>0.75</v>
      </c>
      <c r="P14" s="17"/>
    </row>
    <row r="15" spans="1:16" s="10" customFormat="1" ht="21.75" customHeight="1" x14ac:dyDescent="0.2">
      <c r="A15" s="17"/>
      <c r="B15" s="13" t="str">
        <f>'1'!B14</f>
        <v xml:space="preserve">ADMINISTRACION FINANCIERA </v>
      </c>
      <c r="C15" s="8" t="s">
        <v>44</v>
      </c>
      <c r="D15" s="8" t="str">
        <f>'1'!D14</f>
        <v>505B</v>
      </c>
      <c r="E15" s="8" t="str">
        <f>'1'!E14</f>
        <v>DLA</v>
      </c>
      <c r="F15" s="8">
        <f>'1'!F14</f>
        <v>28</v>
      </c>
      <c r="G15" s="8">
        <v>13</v>
      </c>
      <c r="H15" s="8">
        <v>0</v>
      </c>
      <c r="I15" s="9">
        <f t="shared" ref="I15:I17" si="3">(G15+H15)/F15</f>
        <v>0.4642857142857143</v>
      </c>
      <c r="J15" s="8">
        <f>(F15-SUM(G15:H15))-L15</f>
        <v>15</v>
      </c>
      <c r="K15" s="9">
        <f t="shared" si="1"/>
        <v>0.5357142857142857</v>
      </c>
      <c r="L15" s="8"/>
      <c r="M15" s="9">
        <f t="shared" si="2"/>
        <v>0</v>
      </c>
      <c r="N15" s="8">
        <v>50.35</v>
      </c>
      <c r="O15" s="12">
        <v>0.53749999999999998</v>
      </c>
      <c r="P15" s="17"/>
    </row>
    <row r="16" spans="1:16" s="10" customFormat="1" ht="25.5" x14ac:dyDescent="0.2">
      <c r="A16" s="17"/>
      <c r="B16" s="13" t="str">
        <f>'1'!B15</f>
        <v xml:space="preserve">ADMINISTRACION FINANCIERA </v>
      </c>
      <c r="C16" s="8" t="s">
        <v>44</v>
      </c>
      <c r="D16" s="8" t="str">
        <f>'1'!D15</f>
        <v>505 A</v>
      </c>
      <c r="E16" s="8" t="str">
        <f>'1'!E15</f>
        <v>DLA</v>
      </c>
      <c r="F16" s="8">
        <f>'1'!F15</f>
        <v>16</v>
      </c>
      <c r="G16" s="8">
        <v>8</v>
      </c>
      <c r="H16" s="8">
        <v>0</v>
      </c>
      <c r="I16" s="9">
        <f t="shared" si="3"/>
        <v>0.5</v>
      </c>
      <c r="J16" s="8">
        <f t="shared" ref="J16:J17" si="4">(F16-SUM(G16:H16))-L16</f>
        <v>8</v>
      </c>
      <c r="K16" s="9">
        <f t="shared" si="1"/>
        <v>0.5</v>
      </c>
      <c r="L16" s="8"/>
      <c r="M16" s="9">
        <f t="shared" si="2"/>
        <v>0</v>
      </c>
      <c r="N16" s="8">
        <v>51.56</v>
      </c>
      <c r="O16" s="12">
        <v>0.5</v>
      </c>
      <c r="P16" s="17"/>
    </row>
    <row r="17" spans="1:16" s="10" customFormat="1" ht="25.5" x14ac:dyDescent="0.2">
      <c r="A17" s="17"/>
      <c r="B17" s="13" t="str">
        <f>'1'!B16</f>
        <v xml:space="preserve">MEZKLA DE MERCADOTECNIA </v>
      </c>
      <c r="C17" s="8" t="s">
        <v>44</v>
      </c>
      <c r="D17" s="8" t="str">
        <f>'1'!D16</f>
        <v>505 A</v>
      </c>
      <c r="E17" s="8" t="str">
        <f>'1'!E16</f>
        <v xml:space="preserve">DLA </v>
      </c>
      <c r="F17" s="8">
        <f>'1'!F16</f>
        <v>17</v>
      </c>
      <c r="G17" s="8">
        <v>17</v>
      </c>
      <c r="H17" s="8">
        <v>0</v>
      </c>
      <c r="I17" s="9">
        <f t="shared" si="3"/>
        <v>1</v>
      </c>
      <c r="J17" s="8">
        <f t="shared" si="4"/>
        <v>0</v>
      </c>
      <c r="K17" s="9">
        <f t="shared" si="1"/>
        <v>0</v>
      </c>
      <c r="L17" s="8"/>
      <c r="M17" s="9">
        <f t="shared" si="2"/>
        <v>0</v>
      </c>
      <c r="N17" s="8">
        <v>88.23</v>
      </c>
      <c r="O17" s="12">
        <v>0.52939999999999998</v>
      </c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s="10" customFormat="1" ht="16.5" customHeight="1" x14ac:dyDescent="0.2">
      <c r="A27" s="17"/>
      <c r="B27" s="13"/>
      <c r="C27" s="8"/>
      <c r="D27" s="8"/>
      <c r="E27" s="8"/>
      <c r="F27" s="8"/>
      <c r="G27" s="8"/>
      <c r="H27" s="8"/>
      <c r="I27" s="9"/>
      <c r="J27" s="8"/>
      <c r="K27" s="9"/>
      <c r="L27" s="8"/>
      <c r="M27" s="9"/>
      <c r="N27" s="8"/>
      <c r="O27" s="12"/>
      <c r="P27" s="17"/>
    </row>
    <row r="28" spans="1:16" ht="13.5" thickBot="1" x14ac:dyDescent="0.25">
      <c r="A28" s="16"/>
      <c r="B28" s="19" t="s">
        <v>23</v>
      </c>
      <c r="C28" s="20" t="s">
        <v>24</v>
      </c>
      <c r="D28" s="20" t="s">
        <v>24</v>
      </c>
      <c r="E28" s="20" t="s">
        <v>24</v>
      </c>
      <c r="F28" s="20">
        <f>SUM(F13:F27)</f>
        <v>127</v>
      </c>
      <c r="G28" s="20">
        <f>SUM(G13:G27)</f>
        <v>94</v>
      </c>
      <c r="H28" s="20">
        <f>SUM(H13:H27)</f>
        <v>0</v>
      </c>
      <c r="I28" s="21">
        <f>SUM(G28:H28)/F28</f>
        <v>0.74015748031496065</v>
      </c>
      <c r="J28" s="20">
        <f t="shared" si="0"/>
        <v>33</v>
      </c>
      <c r="K28" s="21">
        <f t="shared" si="1"/>
        <v>0.25984251968503935</v>
      </c>
      <c r="L28" s="20">
        <f>SUM(L13:L27)</f>
        <v>0</v>
      </c>
      <c r="M28" s="21">
        <f t="shared" si="2"/>
        <v>0</v>
      </c>
      <c r="N28" s="20">
        <f>AVERAGE(N13:N27)</f>
        <v>69.22</v>
      </c>
      <c r="O28" s="22">
        <f>AVERAGE(O13:O27)</f>
        <v>0.64193999999999996</v>
      </c>
      <c r="P28" s="16"/>
    </row>
    <row r="29" spans="1:16" x14ac:dyDescent="0.2">
      <c r="A29" s="16"/>
      <c r="P29" s="16"/>
    </row>
    <row r="30" spans="1:16" ht="120" customHeight="1" x14ac:dyDescent="0.2">
      <c r="A30" s="16"/>
      <c r="B30" s="25" t="s">
        <v>25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16"/>
    </row>
    <row r="31" spans="1:16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30:O30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1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zoomScaleNormal="100" zoomScaleSheetLayoutView="100" zoomScalePageLayoutView="70" workbookViewId="0">
      <selection activeCell="O18" sqref="O1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28" t="str">
        <f>'1'!F5</f>
        <v>LIC. ADMINITSRACION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CARLOS DE JESUS MORTEO PEÑA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1"/>
      <c r="C12" s="33"/>
      <c r="D12" s="33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GESTION FINANCIERA PARA PROYECTOS DE INNOVACION</v>
      </c>
      <c r="C13" s="8" t="s">
        <v>46</v>
      </c>
      <c r="D13" s="8" t="str">
        <f>'1'!D13</f>
        <v>705 B</v>
      </c>
      <c r="E13" s="8" t="str">
        <f>'1'!E13</f>
        <v>DLA</v>
      </c>
      <c r="F13" s="8">
        <f>'1'!F13</f>
        <v>33</v>
      </c>
      <c r="G13" s="8">
        <v>12</v>
      </c>
      <c r="H13" s="8">
        <v>0</v>
      </c>
      <c r="I13" s="9">
        <f>(G13+H13)/F13</f>
        <v>0.36363636363636365</v>
      </c>
      <c r="J13" s="8">
        <f t="shared" ref="J13:J27" si="0">(F13-SUM(G13:H13))-L13</f>
        <v>21</v>
      </c>
      <c r="K13" s="9">
        <f t="shared" ref="K13:K27" si="1">J13/F13</f>
        <v>0.63636363636363635</v>
      </c>
      <c r="L13" s="8"/>
      <c r="M13" s="9">
        <f t="shared" ref="M13:M27" si="2">L13/F13</f>
        <v>0</v>
      </c>
      <c r="N13" s="8">
        <v>44.33</v>
      </c>
      <c r="O13" s="12">
        <v>0.36359999999999998</v>
      </c>
      <c r="P13" s="17"/>
    </row>
    <row r="14" spans="1:16" s="10" customFormat="1" ht="18.75" customHeight="1" x14ac:dyDescent="0.2">
      <c r="A14" s="17"/>
      <c r="B14" s="13" t="str">
        <f>'1'!B14</f>
        <v xml:space="preserve">ADMINISTRACION FINANCIERA </v>
      </c>
      <c r="C14" s="8" t="s">
        <v>46</v>
      </c>
      <c r="D14" s="8" t="str">
        <f>'1'!D14</f>
        <v>505B</v>
      </c>
      <c r="E14" s="8" t="str">
        <f>'1'!E14</f>
        <v>DLA</v>
      </c>
      <c r="F14" s="8">
        <f>'1'!F14</f>
        <v>28</v>
      </c>
      <c r="G14" s="8">
        <v>13</v>
      </c>
      <c r="H14" s="8">
        <v>0</v>
      </c>
      <c r="I14" s="9">
        <f t="shared" ref="I14:I16" si="3">(G14+H14)/F14</f>
        <v>0.4642857142857143</v>
      </c>
      <c r="J14" s="8">
        <f>(F14-SUM(G14:H14))-L14</f>
        <v>15</v>
      </c>
      <c r="K14" s="9">
        <f t="shared" si="1"/>
        <v>0.5357142857142857</v>
      </c>
      <c r="L14" s="8"/>
      <c r="M14" s="9">
        <f t="shared" si="2"/>
        <v>0</v>
      </c>
      <c r="N14" s="8">
        <v>50.35</v>
      </c>
      <c r="O14" s="12">
        <v>0.47</v>
      </c>
      <c r="P14" s="17"/>
    </row>
    <row r="15" spans="1:16" s="10" customFormat="1" ht="25.5" x14ac:dyDescent="0.2">
      <c r="A15" s="17"/>
      <c r="B15" s="13" t="str">
        <f>'1'!B15</f>
        <v xml:space="preserve">ADMINISTRACION FINANCIERA </v>
      </c>
      <c r="C15" s="8" t="s">
        <v>46</v>
      </c>
      <c r="D15" s="8" t="str">
        <f>'1'!D15</f>
        <v>505 A</v>
      </c>
      <c r="E15" s="8" t="str">
        <f>'1'!E15</f>
        <v>DLA</v>
      </c>
      <c r="F15" s="8">
        <f>'1'!F15</f>
        <v>16</v>
      </c>
      <c r="G15" s="8">
        <v>8</v>
      </c>
      <c r="H15" s="8">
        <v>0</v>
      </c>
      <c r="I15" s="9">
        <f t="shared" si="3"/>
        <v>0.5</v>
      </c>
      <c r="J15" s="8">
        <f t="shared" ref="J15:J16" si="4">(F15-SUM(G15:H15))-L15</f>
        <v>8</v>
      </c>
      <c r="K15" s="9">
        <f t="shared" si="1"/>
        <v>0.5</v>
      </c>
      <c r="L15" s="8"/>
      <c r="M15" s="9">
        <f t="shared" si="2"/>
        <v>0</v>
      </c>
      <c r="N15" s="8">
        <v>50.33</v>
      </c>
      <c r="O15" s="12">
        <v>0.5</v>
      </c>
      <c r="P15" s="17"/>
    </row>
    <row r="16" spans="1:16" s="10" customFormat="1" ht="25.5" x14ac:dyDescent="0.2">
      <c r="A16" s="17"/>
      <c r="B16" s="13" t="str">
        <f>'1'!B16</f>
        <v xml:space="preserve">MEZKLA DE MERCADOTECNIA </v>
      </c>
      <c r="C16" s="8" t="s">
        <v>46</v>
      </c>
      <c r="D16" s="8" t="str">
        <f>'1'!D16</f>
        <v>505 A</v>
      </c>
      <c r="E16" s="8" t="str">
        <f>'1'!E16</f>
        <v xml:space="preserve">DLA </v>
      </c>
      <c r="F16" s="8">
        <f>'1'!F16</f>
        <v>17</v>
      </c>
      <c r="G16" s="8">
        <v>17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88</v>
      </c>
      <c r="O16" s="12">
        <v>0.53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94</v>
      </c>
      <c r="G27" s="20">
        <f>SUM(G13:G26)</f>
        <v>50</v>
      </c>
      <c r="H27" s="20">
        <f>SUM(H13:H26)</f>
        <v>0</v>
      </c>
      <c r="I27" s="21">
        <f>SUM(G27:H27)/F27</f>
        <v>0.53191489361702127</v>
      </c>
      <c r="J27" s="20">
        <f t="shared" si="0"/>
        <v>44</v>
      </c>
      <c r="K27" s="21">
        <f t="shared" si="1"/>
        <v>0.46808510638297873</v>
      </c>
      <c r="L27" s="20">
        <f>SUM(L13:L26)</f>
        <v>0</v>
      </c>
      <c r="M27" s="21">
        <f t="shared" si="2"/>
        <v>0</v>
      </c>
      <c r="N27" s="20">
        <f>AVERAGE(N13:N26)</f>
        <v>58.252499999999998</v>
      </c>
      <c r="O27" s="22">
        <f>AVERAGE(O13:O26)</f>
        <v>0.46589999999999998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1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3" zoomScaleNormal="100" zoomScaleSheetLayoutView="100" zoomScalePageLayoutView="70" workbookViewId="0">
      <selection activeCell="B13" sqref="B13:O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4" t="s">
        <v>30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28" t="s">
        <v>31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1</v>
      </c>
      <c r="D7" s="29"/>
      <c r="E7" s="11" t="s">
        <v>4</v>
      </c>
      <c r="F7" s="5">
        <v>1</v>
      </c>
      <c r="H7" s="4" t="s">
        <v>5</v>
      </c>
      <c r="I7" s="5">
        <v>1</v>
      </c>
      <c r="J7" s="38" t="s">
        <v>6</v>
      </c>
      <c r="K7" s="38"/>
      <c r="L7" s="38"/>
      <c r="M7" s="29" t="s">
        <v>32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33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1"/>
      <c r="C12" s="33"/>
      <c r="D12" s="33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/>
      <c r="C13" s="8"/>
      <c r="D13" s="8"/>
      <c r="E13" s="8"/>
      <c r="F13" s="8"/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x14ac:dyDescent="0.2">
      <c r="A14" s="17"/>
      <c r="B14" s="13" t="str">
        <f>'1'!B14</f>
        <v xml:space="preserve">ADMINISTRACION FINANCIERA </v>
      </c>
      <c r="C14" s="8" t="str">
        <f>'1'!C14</f>
        <v>I</v>
      </c>
      <c r="D14" s="8" t="str">
        <f>'1'!D14</f>
        <v>505B</v>
      </c>
      <c r="E14" s="8" t="str">
        <f>'1'!E14</f>
        <v>DLA</v>
      </c>
      <c r="F14" s="8">
        <f>'1'!F14</f>
        <v>28</v>
      </c>
      <c r="G14" s="8"/>
      <c r="H14" s="8">
        <v>0</v>
      </c>
      <c r="I14" s="9">
        <f t="shared" ref="I14:I26" si="0">(G14+H14)/F14</f>
        <v>0</v>
      </c>
      <c r="J14" s="8">
        <f>(F14-SUM(G14:H14))-L14</f>
        <v>28</v>
      </c>
      <c r="K14" s="9">
        <f t="shared" ref="K14:K27" si="1">J14/F14</f>
        <v>1</v>
      </c>
      <c r="L14" s="8"/>
      <c r="M14" s="9">
        <f t="shared" ref="M14:M27" si="2">L14/F14</f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 xml:space="preserve">ADMINISTRACION FINANCIERA </v>
      </c>
      <c r="C15" s="8" t="str">
        <f>'1'!C15</f>
        <v>I</v>
      </c>
      <c r="D15" s="8" t="str">
        <f>'1'!D15</f>
        <v>505 A</v>
      </c>
      <c r="E15" s="8" t="str">
        <f>'1'!E15</f>
        <v>DLA</v>
      </c>
      <c r="F15" s="8">
        <f>'1'!F15</f>
        <v>16</v>
      </c>
      <c r="G15" s="8"/>
      <c r="H15" s="8">
        <v>0</v>
      </c>
      <c r="I15" s="9">
        <f t="shared" si="0"/>
        <v>0</v>
      </c>
      <c r="J15" s="8">
        <f t="shared" ref="J15:J26" si="3">(F15-SUM(G15:H15))-L15</f>
        <v>16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.5" x14ac:dyDescent="0.2">
      <c r="A16" s="17"/>
      <c r="B16" s="13" t="str">
        <f>'1'!B16</f>
        <v xml:space="preserve">MEZKLA DE MERCADOTECNIA </v>
      </c>
      <c r="C16" s="8" t="str">
        <f>'1'!C16</f>
        <v>I</v>
      </c>
      <c r="D16" s="8" t="str">
        <f>'1'!D16</f>
        <v>505 A</v>
      </c>
      <c r="E16" s="8" t="str">
        <f>'1'!E16</f>
        <v xml:space="preserve">DLA </v>
      </c>
      <c r="F16" s="8">
        <f>'1'!F16</f>
        <v>17</v>
      </c>
      <c r="G16" s="8"/>
      <c r="H16" s="8">
        <v>0</v>
      </c>
      <c r="I16" s="9">
        <f t="shared" si="0"/>
        <v>0</v>
      </c>
      <c r="J16" s="8">
        <f t="shared" si="3"/>
        <v>17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0"/>
        <v>#DIV/0!</v>
      </c>
      <c r="J17" s="8">
        <f t="shared" si="3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0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0"/>
        <v>#DIV/0!</v>
      </c>
      <c r="J26" s="8">
        <f t="shared" si="3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61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ref="J27" si="4">(F27-SUM(G27:H27))-L27</f>
        <v>61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d87f237c-3101-4265-aa9b-ec3b3a62240c"/>
    <ds:schemaRef ds:uri="http://schemas.microsoft.com/office/2006/documentManagement/types"/>
    <ds:schemaRef ds:uri="http://www.w3.org/XML/1998/namespace"/>
    <ds:schemaRef ds:uri="4c96f4e2-f7db-4e02-b8f8-29de1b03c969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carlos de jesus morteo pea</cp:lastModifiedBy>
  <cp:revision/>
  <cp:lastPrinted>2025-12-14T01:01:03Z</cp:lastPrinted>
  <dcterms:created xsi:type="dcterms:W3CDTF">2021-11-22T14:45:25Z</dcterms:created>
  <dcterms:modified xsi:type="dcterms:W3CDTF">2025-12-14T01:01:22Z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