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754CEEF8-4358-4FAC-9A34-38998852D7E5}" xr6:coauthVersionLast="47" xr6:coauthVersionMax="47" xr10:uidLastSave="{00000000-0000-0000-0000-000000000000}"/>
  <bookViews>
    <workbookView xWindow="1464" yWindow="1464" windowWidth="20592" windowHeight="10728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B15" i="27"/>
  <c r="D15" i="27"/>
  <c r="E15" i="27"/>
  <c r="F15" i="27"/>
  <c r="J15" i="27" s="1"/>
  <c r="B16" i="27"/>
  <c r="D16" i="27"/>
  <c r="E16" i="27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5" i="26"/>
  <c r="M17" i="27" l="1"/>
  <c r="M21" i="27"/>
  <c r="J24" i="31"/>
  <c r="K24" i="31" s="1"/>
  <c r="J19" i="27"/>
  <c r="K19" i="27" s="1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<sst xmlns="http://schemas.openxmlformats.org/spreadsheetml/2006/main" count="140" uniqueCount="42">
  <si>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</si>
  <si>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</si>
  <si>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</si>
  <si>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</si>
  <si>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</si>
  <si>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</si>
  <si>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</si>
  <si>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</si>
  <si>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</si>
  <si>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</si>
  <si>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</si>
  <si>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</si>
  <si>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</si>
  <si>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</si>
  <si>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</si>
  <si>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</si>
  <si>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</si>
  <si>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</si>
  <si>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</si>
  <si>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</si>
  <si>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</si>
  <si>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</si>
  <si>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</si>
  <si>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</si>
  <si>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</si>
  <si>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</si>
  <si>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</si>
  <si>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</si>
  <si>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</si>
  <si>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</si>
  <si>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</si>
  <si>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</si>
  <si>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</si>
  <si>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FRANCISCO JOSÉ GÓMEZ MARÍN</t>
  </si>
  <si>
    <t>BIOLOGÍA</t>
  </si>
  <si>
    <t>DISEÑO DE EXPERIMENTOS AMBIENTALES</t>
  </si>
  <si>
    <t>ECONOMÍA AMBIENTAL</t>
  </si>
  <si>
    <t>TALLER DE INVESTIGACIÓN II</t>
  </si>
  <si>
    <t>AGOSTO - DICIEMBRE 2025</t>
  </si>
  <si>
    <t>IAMB</t>
  </si>
  <si>
    <t>II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</si>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</sst>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38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>
        <v>1</v>
      </c>
      <c r="E13" s="8" t="s">
        <v>39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71</v>
      </c>
      <c r="O13" s="12">
        <v>0.8</v>
      </c>
      <c r="P13" s="17"/>
    </row>
    <row r="14" spans="1:16" s="10" customFormat="1" ht="26.4" x14ac:dyDescent="0.25">
      <c r="A14" s="17"/>
      <c r="B14" s="7" t="s">
        <v>35</v>
      </c>
      <c r="C14" s="8" t="s">
        <v>20</v>
      </c>
      <c r="D14" s="8">
        <v>3</v>
      </c>
      <c r="E14" s="8" t="s">
        <v>39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61.6</v>
      </c>
      <c r="O14" s="12">
        <v>0.73699999999999999</v>
      </c>
      <c r="P14" s="17"/>
    </row>
    <row r="15" spans="1:16" s="10" customFormat="1" x14ac:dyDescent="0.25">
      <c r="A15" s="17"/>
      <c r="B15" s="7" t="s">
        <v>36</v>
      </c>
      <c r="C15" s="8" t="s">
        <v>20</v>
      </c>
      <c r="D15" s="8">
        <v>3</v>
      </c>
      <c r="E15" s="8" t="s">
        <v>39</v>
      </c>
      <c r="F15" s="8">
        <v>20</v>
      </c>
      <c r="G15" s="8">
        <v>15</v>
      </c>
      <c r="H15" s="8"/>
      <c r="I15" s="9"/>
      <c r="J15" s="8">
        <f t="shared" ref="J15" si="0">(F15-SUM(G15:H15))-L15</f>
        <v>5</v>
      </c>
      <c r="K15" s="9"/>
      <c r="L15" s="8"/>
      <c r="M15" s="9"/>
      <c r="N15" s="8">
        <v>60</v>
      </c>
      <c r="O15" s="12">
        <v>0.75</v>
      </c>
      <c r="P15" s="17"/>
    </row>
    <row r="16" spans="1:16" s="10" customFormat="1" x14ac:dyDescent="0.25">
      <c r="A16" s="17"/>
      <c r="B16" s="7" t="s">
        <v>37</v>
      </c>
      <c r="C16" s="8" t="s">
        <v>20</v>
      </c>
      <c r="D16" s="8">
        <v>7</v>
      </c>
      <c r="E16" s="8" t="s">
        <v>39</v>
      </c>
      <c r="F16" s="8">
        <v>12</v>
      </c>
      <c r="G16" s="8">
        <v>11</v>
      </c>
      <c r="H16" s="8"/>
      <c r="I16" s="9"/>
      <c r="J16" s="8">
        <v>2</v>
      </c>
      <c r="K16" s="9"/>
      <c r="L16" s="8"/>
      <c r="M16" s="9"/>
      <c r="N16" s="8">
        <v>69.459999999999994</v>
      </c>
      <c r="O16" s="12">
        <v>0.84599999999999997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61</v>
      </c>
      <c r="H27" s="20">
        <f>SUM(H13:H26)</f>
        <v>0</v>
      </c>
      <c r="I27" s="21">
        <f>SUM(G27:H27)/F27</f>
        <v>0.80263157894736847</v>
      </c>
      <c r="J27" s="20">
        <f t="shared" ref="J27" si="1">(F27-SUM(G27:H27))-L27</f>
        <v>15</v>
      </c>
      <c r="K27" s="21">
        <f t="shared" ref="K27" si="2">J27/F27</f>
        <v>0.19736842105263158</v>
      </c>
      <c r="L27" s="20">
        <f>SUM(L13:L26)</f>
        <v>0</v>
      </c>
      <c r="M27" s="21">
        <f t="shared" ref="M27" si="3">L27/F27</f>
        <v>0</v>
      </c>
      <c r="N27" s="20">
        <f>AVERAGE(N13:N26)</f>
        <v>65.515000000000001</v>
      </c>
      <c r="O27" s="22">
        <f>AVERAGE(O13:O26)</f>
        <v>0.78325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F21" sqref="F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BIOLOGÍA</v>
      </c>
      <c r="C13" s="8" t="s">
        <v>40</v>
      </c>
      <c r="D13" s="8">
        <f>'1'!D13</f>
        <v>1</v>
      </c>
      <c r="E13" s="8" t="str">
        <f>'1'!E13</f>
        <v>IAMB</v>
      </c>
      <c r="F13" s="8">
        <f>'1'!F13</f>
        <v>25</v>
      </c>
      <c r="G13" s="8">
        <v>20</v>
      </c>
      <c r="H13" s="8">
        <v>0</v>
      </c>
      <c r="I13" s="9"/>
      <c r="J13" s="8">
        <f t="shared" ref="J13:J27" si="0">(F13-SUM(G13:H13))-L13</f>
        <v>5</v>
      </c>
      <c r="K13" s="9"/>
      <c r="L13" s="8"/>
      <c r="M13" s="9">
        <f t="shared" ref="M13:M27" si="1">L13/F13</f>
        <v>0</v>
      </c>
      <c r="N13" s="8">
        <v>60.4</v>
      </c>
      <c r="O13" s="12">
        <v>0.8</v>
      </c>
      <c r="P13" s="17"/>
    </row>
    <row r="14" spans="1:16" s="10" customFormat="1" ht="26.4" x14ac:dyDescent="0.25">
      <c r="A14" s="17"/>
      <c r="B14" s="13" t="str">
        <f>'1'!B14</f>
        <v>DISEÑO DE EXPERIMENTOS AMBIENTALES</v>
      </c>
      <c r="C14" s="8" t="s">
        <v>40</v>
      </c>
      <c r="D14" s="8">
        <f>'1'!D14</f>
        <v>3</v>
      </c>
      <c r="E14" s="8" t="str">
        <f>'1'!E14</f>
        <v>IAMB</v>
      </c>
      <c r="F14" s="8" t="s">
        <v>41</v>
      </c>
      <c r="G14" s="8" t="s">
        <v>41</v>
      </c>
      <c r="H14" s="8">
        <v>0</v>
      </c>
      <c r="I14" s="9"/>
      <c r="J14" s="8" t="s">
        <v>41</v>
      </c>
      <c r="K14" s="9"/>
      <c r="L14" s="8"/>
      <c r="M14" s="9" t="s">
        <v>41</v>
      </c>
      <c r="N14" s="8" t="s">
        <v>41</v>
      </c>
      <c r="O14" s="12" t="s">
        <v>41</v>
      </c>
      <c r="P14" s="17"/>
    </row>
    <row r="15" spans="1:16" s="10" customFormat="1" x14ac:dyDescent="0.25">
      <c r="A15" s="17"/>
      <c r="B15" s="13" t="str">
        <f>'1'!B15</f>
        <v>ECONOMÍA AMBIENTAL</v>
      </c>
      <c r="C15" s="8" t="s">
        <v>40</v>
      </c>
      <c r="D15" s="8">
        <f>'1'!D15</f>
        <v>3</v>
      </c>
      <c r="E15" s="8" t="str">
        <f>'1'!E15</f>
        <v>IAMB</v>
      </c>
      <c r="F15" s="8">
        <f>'1'!F15</f>
        <v>20</v>
      </c>
      <c r="G15" s="8">
        <v>17</v>
      </c>
      <c r="H15" s="8">
        <v>0</v>
      </c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70.05</v>
      </c>
      <c r="O15" s="12">
        <v>0.85</v>
      </c>
      <c r="P15" s="17"/>
    </row>
    <row r="16" spans="1:16" s="10" customFormat="1" x14ac:dyDescent="0.25">
      <c r="A16" s="17"/>
      <c r="B16" s="13" t="str">
        <f>'1'!B16</f>
        <v>TALLER DE INVESTIGACIÓN II</v>
      </c>
      <c r="C16" s="8" t="s">
        <v>40</v>
      </c>
      <c r="D16" s="8">
        <f>'1'!D16</f>
        <v>7</v>
      </c>
      <c r="E16" s="8" t="str">
        <f>'1'!E16</f>
        <v>IAMB</v>
      </c>
      <c r="F16" s="8">
        <v>13</v>
      </c>
      <c r="G16" s="8">
        <v>12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72.84</v>
      </c>
      <c r="O16" s="12">
        <v>0.92</v>
      </c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ref="I14:I26" si="3">(G17+H17)/F17</f>
        <v>#DIV/0!</v>
      </c>
      <c r="J17" s="8">
        <f t="shared" si="2"/>
        <v>0</v>
      </c>
      <c r="K17" s="9" t="e">
        <f t="shared" ref="K13:K27" si="4">J17/F17</f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58</v>
      </c>
      <c r="G27" s="20">
        <f>SUM(G13:G26)</f>
        <v>49</v>
      </c>
      <c r="H27" s="20">
        <f>SUM(H13:H26)</f>
        <v>0</v>
      </c>
      <c r="I27" s="21">
        <f>SUM(G27:H27)/F27</f>
        <v>0.84482758620689657</v>
      </c>
      <c r="J27" s="20">
        <f t="shared" si="0"/>
        <v>9</v>
      </c>
      <c r="K27" s="21">
        <f t="shared" si="4"/>
        <v>0.15517241379310345</v>
      </c>
      <c r="L27" s="20">
        <f>SUM(L13:L26)</f>
        <v>0</v>
      </c>
      <c r="M27" s="21">
        <f t="shared" si="1"/>
        <v>0</v>
      </c>
      <c r="N27" s="20">
        <f>AVERAGE(N13:N26)</f>
        <v>67.763333333333335</v>
      </c>
      <c r="O27" s="22">
        <f>AVERAGE(O13:O26)</f>
        <v>0.85666666666666658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IAMB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IAMB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IAMB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IAMB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2025-07-02T21:33:58Z</cp:lastPrinted>
  <dcterms:created xsi:type="dcterms:W3CDTF">2021-11-22T14:45:25Z</dcterms:created>
  <dcterms:modified xsi:type="dcterms:W3CDTF">2025-10-24T05:27:57Z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