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20CE52C9-DD5C-471E-8A71-98B16F33270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32" r:id="rId1"/>
    <sheet name="2" sheetId="27" r:id="rId2"/>
    <sheet name="3" sheetId="26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2" l="1"/>
  <c r="F27" i="32"/>
  <c r="G27" i="32"/>
  <c r="H27" i="32"/>
  <c r="I27" i="32"/>
  <c r="L27" i="32"/>
  <c r="J27" i="32" s="1"/>
  <c r="K27" i="32" s="1"/>
  <c r="N27" i="32"/>
  <c r="O27" i="32"/>
  <c r="M27" i="32" l="1"/>
  <c r="J16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C9" i="27"/>
  <c r="F5" i="27"/>
  <c r="M7" i="27"/>
  <c r="I7" i="27"/>
  <c r="F7" i="27"/>
  <c r="B14" i="27"/>
  <c r="D14" i="27"/>
  <c r="E14" i="27"/>
  <c r="B15" i="27"/>
  <c r="D15" i="27"/>
  <c r="E15" i="27"/>
  <c r="F15" i="27"/>
  <c r="J15" i="27" s="1"/>
  <c r="B16" i="27"/>
  <c r="D16" i="27"/>
  <c r="E16" i="27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24" i="31"/>
  <c r="K24" i="31" s="1"/>
  <c r="J19" i="27"/>
  <c r="K19" i="27" s="1"/>
  <c r="M22" i="27"/>
  <c r="J26" i="27"/>
  <c r="K26" i="27" s="1"/>
  <c r="I24" i="27"/>
  <c r="M15" i="27"/>
  <c r="M20" i="27"/>
  <c r="M24" i="27"/>
  <c r="I15" i="31"/>
  <c r="J16" i="27"/>
  <c r="M19" i="27"/>
  <c r="I23" i="27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1"/>
  <c r="K14" i="31" s="1"/>
  <c r="I19" i="31"/>
  <c r="J18" i="27"/>
  <c r="K18" i="27" s="1"/>
  <c r="I22" i="27"/>
  <c r="M25" i="27"/>
  <c r="J18" i="31"/>
  <c r="K18" i="31" s="1"/>
  <c r="J19" i="31"/>
  <c r="K19" i="31" s="1"/>
  <c r="M13" i="27"/>
  <c r="M16" i="27"/>
  <c r="I20" i="27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I21" i="27"/>
  <c r="I25" i="27"/>
  <c r="I17" i="27"/>
  <c r="F27" i="27"/>
  <c r="J27" i="27" s="1"/>
  <c r="K27" i="27" s="1"/>
  <c r="J27" i="31" l="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<sst xmlns="http://schemas.openxmlformats.org/spreadsheetml/2006/main" count="158" uniqueCount="44">
  <si>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</si>
  <si>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</si>
  <si>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</si>
  <si>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</si>
  <si>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</si>
  <si>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</si>
  <si>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</si>
  <si>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</si>
  <si>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</si>
  <si>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</si>
  <si>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</si>
  <si>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</si>
  <si>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</si>
  <si>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</si>
  <si>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</si>
  <si>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</si>
  <si>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</si>
  <si>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</si>
  <si>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</si>
  <si>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</si>
  <si>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</si>
  <si>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</si>
  <si>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</si>
  <si>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</si>
  <si>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</si>
  <si>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</si>
  <si>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</si>
  <si>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</si>
  <si>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</si>
  <si>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</si>
  <si>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</si>
  <si>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</si>
  <si>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</si>
  <si>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</si>
  <si>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</si>
  <si>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</si>
  <si>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</si>
  <si>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</si>
  <si>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</si>
  <si>
    <t>II</t>
  </si>
  <si>
    <t>NE</t>
  </si>
  <si>
    <t>III</t>
  </si>
  <si>
    <t>IV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</si>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</sst>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05E82822-A396-46E5-A3B8-11184CF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596" y="378662"/>
          <a:ext cx="1621054" cy="692325"/>
        </a:xfrm>
        <a:prstGeom prst="rect">
          <a:avLst/>
        </a:prstGeom>
      </xdr:spPr>
    </xdr:pic>
    <xdr:clientData/>
  </xdr:oneCellAnchor>
  <xdr:oneCellAnchor>
    <xdr:from>
      <xdr:col>12</xdr:col>
      <xdr:colOff>314325</xdr:colOff>
      <xdr:row>1</xdr:row>
      <xdr:rowOff>200025</xdr:rowOff>
    </xdr:from>
    <xdr:ext cx="1351514" cy="720000"/>
    <xdr:pic>
      <xdr:nvPicPr>
        <xdr:cNvPr id="3" name="Imagen 2">
          <a:extLst>
            <a:ext uri="{FF2B5EF4-FFF2-40B4-BE49-F238E27FC236}">
              <a16:creationId xmlns:a16="http://schemas.microsoft.com/office/drawing/2014/main" id="{07269E87-D2A5-4131-96A3-9D313427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81000"/>
          <a:ext cx="1351514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0C6F-A3AE-4102-9B8A-2EB69D22A32D}">
  <sheetPr>
    <pageSetUpPr fitToPage="1"/>
  </sheetPr>
  <dimension ref="A1:P30"/>
  <sheetViews>
    <sheetView view="pageBreakPreview" topLeftCell="A8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37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33</v>
      </c>
      <c r="C13" s="8" t="s">
        <v>20</v>
      </c>
      <c r="D13" s="8">
        <v>1</v>
      </c>
      <c r="E13" s="8" t="s">
        <v>38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5.5" x14ac:dyDescent="0.2">
      <c r="A14" s="17"/>
      <c r="B14" s="7" t="s">
        <v>34</v>
      </c>
      <c r="C14" s="8" t="s">
        <v>20</v>
      </c>
      <c r="D14" s="8">
        <v>3</v>
      </c>
      <c r="E14" s="8" t="s">
        <v>38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>
        <v>3</v>
      </c>
      <c r="E15" s="8" t="s">
        <v>38</v>
      </c>
      <c r="F15" s="8">
        <v>20</v>
      </c>
      <c r="G15" s="8">
        <v>15</v>
      </c>
      <c r="H15" s="8"/>
      <c r="I15" s="9"/>
      <c r="J15" s="8">
        <f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>
        <v>7</v>
      </c>
      <c r="E16" s="8" t="s">
        <v>38</v>
      </c>
      <c r="F16" s="8">
        <v>12</v>
      </c>
      <c r="G16" s="8">
        <v>11</v>
      </c>
      <c r="H16" s="8"/>
      <c r="I16" s="9"/>
      <c r="J16" s="8">
        <v>2</v>
      </c>
      <c r="K16" s="9"/>
      <c r="L16" s="8"/>
      <c r="M16" s="9"/>
      <c r="N16" s="8">
        <v>69.459999999999994</v>
      </c>
      <c r="O16" s="12">
        <v>0.84599999999999997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>(F27-SUM(G27:H27))-L27</f>
        <v>15</v>
      </c>
      <c r="K27" s="21">
        <f>J27/F27</f>
        <v>0.19736842105263158</v>
      </c>
      <c r="L27" s="20">
        <f>SUM(L13:L26)</f>
        <v>0</v>
      </c>
      <c r="M27" s="21">
        <f>L27/F27</f>
        <v>0</v>
      </c>
      <c r="N27" s="20">
        <f>AVERAGE(N13:N26)</f>
        <v>65.515000000000001</v>
      </c>
      <c r="O27" s="22">
        <f>AVERAGE(O13:O26)</f>
        <v>0.78325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F21" sqref="F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'3'!F5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30" t="s">
        <v>6</v>
      </c>
      <c r="K7" s="30"/>
      <c r="L7" s="30"/>
      <c r="M7" s="29" t="str">
        <f>'3'!M7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'3'!C9</f>
        <v>FRANCISCO JOSÉ GÓMEZ MARÍN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tr">
        <f>'3'!B13</f>
        <v>BIOLOGÍA</v>
      </c>
      <c r="C13" s="8" t="s">
        <v>39</v>
      </c>
      <c r="D13" s="8">
        <f>'3'!D13</f>
        <v>1</v>
      </c>
      <c r="E13" s="8" t="str">
        <f>'3'!E13</f>
        <v>IAMB</v>
      </c>
      <c r="F13" s="8">
        <f>'3'!F13</f>
        <v>25</v>
      </c>
      <c r="G13" s="8">
        <v>20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>
        <f t="shared" ref="M13:M27" si="1">L13/F13</f>
        <v>0</v>
      </c>
      <c r="N13" s="8">
        <v>60.4</v>
      </c>
      <c r="O13" s="12">
        <v>0.8</v>
      </c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">
        <v>39</v>
      </c>
      <c r="D14" s="8">
        <f>'3'!D14</f>
        <v>3</v>
      </c>
      <c r="E14" s="8" t="str">
        <f>'3'!E14</f>
        <v>IAMB</v>
      </c>
      <c r="F14" s="8" t="s">
        <v>40</v>
      </c>
      <c r="G14" s="8" t="s">
        <v>40</v>
      </c>
      <c r="H14" s="8">
        <v>0</v>
      </c>
      <c r="I14" s="9"/>
      <c r="J14" s="8" t="s">
        <v>40</v>
      </c>
      <c r="K14" s="9"/>
      <c r="L14" s="8"/>
      <c r="M14" s="9" t="s">
        <v>40</v>
      </c>
      <c r="N14" s="8" t="s">
        <v>40</v>
      </c>
      <c r="O14" s="12" t="s">
        <v>40</v>
      </c>
      <c r="P14" s="17"/>
    </row>
    <row r="15" spans="1:16" s="10" customFormat="1" x14ac:dyDescent="0.2">
      <c r="A15" s="17"/>
      <c r="B15" s="13" t="str">
        <f>'3'!B15</f>
        <v>ECONOMÍA AMBIENTAL</v>
      </c>
      <c r="C15" s="8" t="s">
        <v>39</v>
      </c>
      <c r="D15" s="8">
        <f>'3'!D15</f>
        <v>3</v>
      </c>
      <c r="E15" s="8" t="str">
        <f>'3'!E15</f>
        <v>IAMB</v>
      </c>
      <c r="F15" s="8">
        <f>'3'!F15</f>
        <v>20</v>
      </c>
      <c r="G15" s="8">
        <v>17</v>
      </c>
      <c r="H15" s="8">
        <v>0</v>
      </c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70.05</v>
      </c>
      <c r="O15" s="12">
        <v>0.85</v>
      </c>
      <c r="P15" s="17"/>
    </row>
    <row r="16" spans="1:16" s="10" customFormat="1" x14ac:dyDescent="0.2">
      <c r="A16" s="17"/>
      <c r="B16" s="13" t="str">
        <f>'3'!B17</f>
        <v>TALLER DE INVESTIGACIÓN II</v>
      </c>
      <c r="C16" s="8" t="s">
        <v>39</v>
      </c>
      <c r="D16" s="8">
        <f>'3'!D17</f>
        <v>7</v>
      </c>
      <c r="E16" s="8" t="str">
        <f>'3'!E17</f>
        <v>IAMB</v>
      </c>
      <c r="F16" s="8">
        <v>13</v>
      </c>
      <c r="G16" s="8">
        <v>12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72.84</v>
      </c>
      <c r="O16" s="12">
        <v>0.92</v>
      </c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ref="I17:I26" si="3">(G17+H17)/F17</f>
        <v>#REF!</v>
      </c>
      <c r="J17" s="8" t="e">
        <f t="shared" si="2"/>
        <v>#REF!</v>
      </c>
      <c r="K17" s="9" t="e">
        <f t="shared" ref="K17:K27" si="4">J17/F17</f>
        <v>#REF!</v>
      </c>
      <c r="L17" s="8"/>
      <c r="M17" s="9" t="e">
        <f t="shared" si="1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49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4"/>
        <v>#REF!</v>
      </c>
      <c r="L27" s="20">
        <f>SUM(L13:L26)</f>
        <v>0</v>
      </c>
      <c r="M27" s="21" t="e">
        <f t="shared" si="1"/>
        <v>#REF!</v>
      </c>
      <c r="N27" s="20">
        <f>AVERAGE(N13:N26)</f>
        <v>67.763333333333335</v>
      </c>
      <c r="O27" s="22">
        <f>AVERAGE(O13:O26)</f>
        <v>0.85666666666666658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B5" zoomScaleNormal="100" zoomScaleSheetLayoutView="100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37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33</v>
      </c>
      <c r="C13" s="8" t="s">
        <v>41</v>
      </c>
      <c r="D13" s="8">
        <v>1</v>
      </c>
      <c r="E13" s="8" t="s">
        <v>38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68.48</v>
      </c>
      <c r="O13" s="12">
        <v>0.84</v>
      </c>
      <c r="P13" s="17"/>
    </row>
    <row r="14" spans="1:16" s="10" customFormat="1" ht="25.5" x14ac:dyDescent="0.2">
      <c r="A14" s="17"/>
      <c r="B14" s="7" t="s">
        <v>34</v>
      </c>
      <c r="C14" s="8" t="s">
        <v>39</v>
      </c>
      <c r="D14" s="8">
        <v>3</v>
      </c>
      <c r="E14" s="8" t="s">
        <v>38</v>
      </c>
      <c r="F14" s="8">
        <v>19</v>
      </c>
      <c r="G14" s="8">
        <v>13</v>
      </c>
      <c r="H14" s="8"/>
      <c r="I14" s="9"/>
      <c r="J14" s="8">
        <v>6</v>
      </c>
      <c r="K14" s="9"/>
      <c r="L14" s="8"/>
      <c r="M14" s="9"/>
      <c r="N14" s="8">
        <v>54.94</v>
      </c>
      <c r="O14" s="12">
        <v>0.68</v>
      </c>
      <c r="P14" s="17"/>
    </row>
    <row r="15" spans="1:16" s="10" customFormat="1" x14ac:dyDescent="0.2">
      <c r="A15" s="17"/>
      <c r="B15" s="7" t="s">
        <v>35</v>
      </c>
      <c r="C15" s="8" t="s">
        <v>41</v>
      </c>
      <c r="D15" s="8">
        <v>3</v>
      </c>
      <c r="E15" s="8" t="s">
        <v>38</v>
      </c>
      <c r="F15" s="8">
        <v>20</v>
      </c>
      <c r="G15" s="8">
        <v>18</v>
      </c>
      <c r="H15" s="8"/>
      <c r="I15" s="9"/>
      <c r="J15" s="8">
        <f t="shared" ref="J15" si="0">(F15-SUM(G15:H15))-L15</f>
        <v>2</v>
      </c>
      <c r="K15" s="9"/>
      <c r="L15" s="8"/>
      <c r="M15" s="9"/>
      <c r="N15" s="8">
        <v>74.900000000000006</v>
      </c>
      <c r="O15" s="12">
        <v>0.78939999999999999</v>
      </c>
      <c r="P15" s="17"/>
    </row>
    <row r="16" spans="1:16" s="10" customFormat="1" x14ac:dyDescent="0.2">
      <c r="A16" s="17"/>
      <c r="B16" s="7" t="s">
        <v>35</v>
      </c>
      <c r="C16" s="23" t="s">
        <v>42</v>
      </c>
      <c r="D16" s="8">
        <v>3</v>
      </c>
      <c r="E16" s="8" t="s">
        <v>38</v>
      </c>
      <c r="F16" s="23">
        <v>20</v>
      </c>
      <c r="G16" s="8">
        <v>13</v>
      </c>
      <c r="H16" s="8"/>
      <c r="I16" s="9"/>
      <c r="J16" s="8">
        <f t="shared" ref="J16" si="1">(F16-SUM(G16:H16))-L16</f>
        <v>7</v>
      </c>
      <c r="K16" s="9"/>
      <c r="L16" s="8"/>
      <c r="M16" s="9"/>
      <c r="N16" s="8">
        <v>52.9</v>
      </c>
      <c r="O16" s="12">
        <v>0.68400000000000005</v>
      </c>
      <c r="P16" s="17"/>
    </row>
    <row r="17" spans="1:16" s="10" customFormat="1" x14ac:dyDescent="0.2">
      <c r="A17" s="17"/>
      <c r="B17" s="7" t="s">
        <v>36</v>
      </c>
      <c r="C17" s="8" t="s">
        <v>43</v>
      </c>
      <c r="D17" s="8">
        <v>7</v>
      </c>
      <c r="E17" s="8" t="s">
        <v>38</v>
      </c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65</v>
      </c>
      <c r="H27" s="20">
        <f>SUM(H13:H26)</f>
        <v>0</v>
      </c>
      <c r="I27" s="21">
        <f>SUM(G27:H27)/F27</f>
        <v>0.77380952380952384</v>
      </c>
      <c r="J27" s="20">
        <f t="shared" ref="J27" si="2">(F27-SUM(G27:H27))-L27</f>
        <v>19</v>
      </c>
      <c r="K27" s="21">
        <f t="shared" ref="K27" si="3">J27/F27</f>
        <v>0.22619047619047619</v>
      </c>
      <c r="L27" s="20">
        <f>SUM(L13:L26)</f>
        <v>0</v>
      </c>
      <c r="M27" s="21">
        <f t="shared" ref="M27" si="4">L27/F27</f>
        <v>0</v>
      </c>
      <c r="N27" s="20">
        <f>AVERAGE(N13:N26)</f>
        <v>62.805</v>
      </c>
      <c r="O27" s="22">
        <f>AVERAGE(O13:O26)</f>
        <v>0.74835000000000007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'3'!F5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30" t="s">
        <v>6</v>
      </c>
      <c r="K7" s="30"/>
      <c r="L7" s="30"/>
      <c r="M7" s="29" t="str">
        <f>'3'!M7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'3'!C9</f>
        <v>FRANCISCO JOSÉ GÓMEZ MARÍN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tr">
        <f>'3'!B13</f>
        <v>BIOLOGÍA</v>
      </c>
      <c r="C13" s="8" t="str">
        <f>'3'!C13</f>
        <v>III</v>
      </c>
      <c r="D13" s="8">
        <f>'3'!D13</f>
        <v>1</v>
      </c>
      <c r="E13" s="8" t="str">
        <f>'3'!E13</f>
        <v>IAMB</v>
      </c>
      <c r="F13" s="8">
        <f>'3'!F13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tr">
        <f>'3'!C14</f>
        <v>II</v>
      </c>
      <c r="D14" s="8">
        <f>'3'!D14</f>
        <v>3</v>
      </c>
      <c r="E14" s="8" t="str">
        <f>'3'!E14</f>
        <v>IAMB</v>
      </c>
      <c r="F14" s="8">
        <f>'3'!F14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'3'!B15</f>
        <v>ECONOMÍA AMBIENTAL</v>
      </c>
      <c r="C15" s="8" t="str">
        <f>'3'!C15</f>
        <v>III</v>
      </c>
      <c r="D15" s="8">
        <f>'3'!D15</f>
        <v>3</v>
      </c>
      <c r="E15" s="8" t="str">
        <f>'3'!E15</f>
        <v>IAMB</v>
      </c>
      <c r="F15" s="8">
        <f>'3'!F15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'3'!B17</f>
        <v>TALLER DE INVESTIGACIÓN II</v>
      </c>
      <c r="C16" s="8" t="str">
        <f>'3'!C17</f>
        <v>SE</v>
      </c>
      <c r="D16" s="8">
        <f>'3'!D17</f>
        <v>7</v>
      </c>
      <c r="E16" s="8" t="str">
        <f>'3'!E17</f>
        <v>IAMB</v>
      </c>
      <c r="F16" s="8">
        <f>'3'!F17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2025-11-28T02:20:48Z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