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584D129-5E4E-44A6-8556-E0C8EB5569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B16" i="31"/>
  <c r="B15" i="31"/>
  <c r="B14" i="31"/>
  <c r="B13" i="31"/>
  <c r="C9" i="31"/>
  <c r="M7" i="31"/>
  <c r="I7" i="31"/>
  <c r="F7" i="31"/>
  <c r="F5" i="31"/>
  <c r="O27" i="30"/>
  <c r="N27" i="30"/>
  <c r="L27" i="30"/>
  <c r="H27" i="30"/>
  <c r="G27" i="30"/>
  <c r="B16" i="30"/>
  <c r="B15" i="30"/>
  <c r="B14" i="30"/>
  <c r="B13" i="30"/>
  <c r="C9" i="30"/>
  <c r="M7" i="30"/>
  <c r="I7" i="30"/>
  <c r="F7" i="30"/>
  <c r="F5" i="30"/>
  <c r="C9" i="27"/>
  <c r="F5" i="27"/>
  <c r="M7" i="27"/>
  <c r="I7" i="27"/>
  <c r="F7" i="27"/>
  <c r="B14" i="27"/>
  <c r="B15" i="27"/>
  <c r="B16" i="27"/>
  <c r="B13" i="27"/>
  <c r="O27" i="27"/>
  <c r="N27" i="27"/>
  <c r="L27" i="27"/>
  <c r="H27" i="27"/>
  <c r="G27" i="27"/>
  <c r="O27" i="26"/>
  <c r="N27" i="26"/>
  <c r="L27" i="26"/>
  <c r="H27" i="26"/>
  <c r="G27" i="26"/>
  <c r="F27" i="26"/>
  <c r="J16" i="26"/>
  <c r="J15" i="26"/>
  <c r="M27" i="26" l="1"/>
  <c r="I27" i="26"/>
  <c r="F27" i="31"/>
  <c r="I27" i="31" s="1"/>
  <c r="M27" i="31"/>
  <c r="F27" i="27"/>
  <c r="I27" i="27" s="1"/>
  <c r="F27" i="30"/>
  <c r="J27" i="31"/>
  <c r="K27" i="31" s="1"/>
  <c r="J27" i="26"/>
  <c r="K27" i="26" s="1"/>
  <c r="M27" i="27" l="1"/>
  <c r="J27" i="27"/>
  <c r="K27" i="27" s="1"/>
  <c r="M27" i="30"/>
  <c r="I27" i="30"/>
  <c r="J27" i="30"/>
  <c r="K27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<sst xmlns="http://schemas.openxmlformats.org/spreadsheetml/2006/main" count="131" uniqueCount="43">
  <si>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</si>
  <si>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</si>
  <si>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</si>
  <si>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</si>
  <si>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</si>
  <si>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</si>
  <si>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</si>
  <si>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</si>
  <si>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</si>
  <si>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</si>
  <si>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</si>
  <si>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</si>
  <si>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</si>
  <si>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</si>
  <si>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</si>
  <si>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</si>
  <si>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</si>
  <si>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</si>
  <si>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</si>
  <si>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</si>
  <si>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</si>
  <si>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</si>
  <si>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</si>
  <si>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</si>
  <si>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</si>
  <si>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</si>
  <si>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</si>
  <si>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</si>
  <si>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</si>
  <si>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</si>
  <si>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</si>
  <si>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</si>
  <si>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 - Dic 2025</t>
  </si>
  <si>
    <t>Carlos Manuel Montoya Nafarrate</t>
  </si>
  <si>
    <t>FENOMENOS DE TRANSPORTE</t>
  </si>
  <si>
    <t>S/E</t>
  </si>
  <si>
    <t>506-A</t>
  </si>
  <si>
    <t>IAMB</t>
  </si>
  <si>
    <t>MECANICA DE FLUIDOS</t>
  </si>
  <si>
    <t>FISICOQUIMICA II</t>
  </si>
  <si>
    <t>QUIMICA</t>
  </si>
  <si>
    <t>101-B</t>
  </si>
  <si>
    <t>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</si>
</sst>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4" zoomScaleNormal="100" zoomScaleSheetLayoutView="100" zoomScalePageLayoutView="70" workbookViewId="0">
      <selection activeCell="M14" sqref="M14:M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7.42578125" style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42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7" t="s">
        <v>34</v>
      </c>
      <c r="C13" s="8" t="s">
        <v>35</v>
      </c>
      <c r="D13" s="8" t="s">
        <v>36</v>
      </c>
      <c r="E13" s="8" t="s">
        <v>37</v>
      </c>
      <c r="F13" s="8">
        <v>25</v>
      </c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x14ac:dyDescent="0.2">
      <c r="A14" s="17"/>
      <c r="B14" s="7" t="s">
        <v>39</v>
      </c>
      <c r="C14" s="8" t="s">
        <v>35</v>
      </c>
      <c r="D14" s="8" t="s">
        <v>36</v>
      </c>
      <c r="E14" s="8" t="s">
        <v>37</v>
      </c>
      <c r="F14" s="8">
        <v>31</v>
      </c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7" t="s">
        <v>38</v>
      </c>
      <c r="C15" s="8">
        <v>1</v>
      </c>
      <c r="D15" s="8" t="s">
        <v>36</v>
      </c>
      <c r="E15" s="8" t="s">
        <v>37</v>
      </c>
      <c r="F15" s="8">
        <v>28</v>
      </c>
      <c r="G15" s="8">
        <v>21</v>
      </c>
      <c r="H15" s="8"/>
      <c r="I15" s="9"/>
      <c r="J15" s="8">
        <f t="shared" ref="J15:J16" si="0">(F15-SUM(G15:H15))-L15</f>
        <v>7</v>
      </c>
      <c r="K15" s="9"/>
      <c r="L15" s="8"/>
      <c r="M15" s="9"/>
      <c r="N15" s="8">
        <v>67</v>
      </c>
      <c r="O15" s="12">
        <v>0.75</v>
      </c>
      <c r="P15" s="17"/>
    </row>
    <row r="16" spans="1:16" s="10" customFormat="1" x14ac:dyDescent="0.2">
      <c r="A16" s="17"/>
      <c r="B16" s="7" t="s">
        <v>40</v>
      </c>
      <c r="C16" s="8">
        <v>1</v>
      </c>
      <c r="D16" s="8" t="s">
        <v>41</v>
      </c>
      <c r="E16" s="8"/>
      <c r="F16" s="8">
        <v>23</v>
      </c>
      <c r="G16" s="8">
        <v>21</v>
      </c>
      <c r="H16" s="8"/>
      <c r="I16" s="9"/>
      <c r="J16" s="8">
        <f t="shared" si="0"/>
        <v>2</v>
      </c>
      <c r="K16" s="9"/>
      <c r="L16" s="8"/>
      <c r="M16" s="9"/>
      <c r="N16" s="8">
        <v>70</v>
      </c>
      <c r="O16" s="12">
        <v>0.91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107</v>
      </c>
      <c r="G27" s="20">
        <f>SUM(G13:G26)</f>
        <v>42</v>
      </c>
      <c r="H27" s="20">
        <f>SUM(H13:H26)</f>
        <v>0</v>
      </c>
      <c r="I27" s="21">
        <f>SUM(G27:H27)/F27</f>
        <v>0.3925233644859813</v>
      </c>
      <c r="J27" s="20">
        <f t="shared" ref="J27" si="1">(F27-SUM(G27:H27))-L27</f>
        <v>65</v>
      </c>
      <c r="K27" s="21">
        <f t="shared" ref="K15:K27" si="2">J27/F27</f>
        <v>0.60747663551401865</v>
      </c>
      <c r="L27" s="20">
        <f>SUM(L13:L26)</f>
        <v>0</v>
      </c>
      <c r="M27" s="21">
        <f t="shared" ref="M15:M27" si="3">L27/F27</f>
        <v>0</v>
      </c>
      <c r="N27" s="20">
        <f>AVERAGE(N13:N26)</f>
        <v>68.5</v>
      </c>
      <c r="O27" s="22">
        <f>AVERAGE(O13:O26)</f>
        <v>0.83000000000000007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3" zoomScaleNormal="100" zoomScaleSheetLayoutView="100" zoomScalePageLayoutView="70" workbookViewId="0">
      <selection activeCell="B24" sqref="B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AMBIENTAL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 - 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Carlos Manuel Montoya Nafarrate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7" t="str">
        <f>'1'!B13</f>
        <v>FENOMENOS DE TRANSPORTE</v>
      </c>
      <c r="C13" s="8"/>
      <c r="D13" s="8"/>
      <c r="E13" s="8"/>
      <c r="F13" s="8"/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x14ac:dyDescent="0.2">
      <c r="A14" s="17"/>
      <c r="B14" s="7" t="str">
        <f>'1'!B14</f>
        <v>FISICOQUIMICA II</v>
      </c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7" t="str">
        <f>'1'!B15</f>
        <v>MECANICA DE FLUIDOS</v>
      </c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7" t="str">
        <f>'1'!B16</f>
        <v>QUIMICA</v>
      </c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0</v>
      </c>
      <c r="G27" s="20">
        <f>SUM(G13:G26)</f>
        <v>0</v>
      </c>
      <c r="H27" s="20">
        <f>SUM(H13:H26)</f>
        <v>0</v>
      </c>
      <c r="I27" s="21" t="e">
        <f>SUM(G27:H27)/F27</f>
        <v>#DIV/0!</v>
      </c>
      <c r="J27" s="20">
        <f t="shared" ref="J27" si="0">(F27-SUM(G27:H27))-L27</f>
        <v>0</v>
      </c>
      <c r="K27" s="21" t="e">
        <f t="shared" ref="K27" si="1">J27/F27</f>
        <v>#DIV/0!</v>
      </c>
      <c r="L27" s="20">
        <f>SUM(L13:L26)</f>
        <v>0</v>
      </c>
      <c r="M27" s="21" t="e">
        <f t="shared" ref="M27" si="2">L27/F27</f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3" zoomScaleNormal="100" zoomScaleSheetLayoutView="100" zoomScalePageLayoutView="70" workbookViewId="0">
      <selection activeCell="F22" sqref="F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AMBIENTAL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 - 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Carlos Manuel Montoya Nafarrate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7" t="str">
        <f>'1'!B13</f>
        <v>FENOMENOS DE TRANSPORTE</v>
      </c>
      <c r="C13" s="8"/>
      <c r="D13" s="8"/>
      <c r="E13" s="8"/>
      <c r="F13" s="8"/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x14ac:dyDescent="0.2">
      <c r="A14" s="17"/>
      <c r="B14" s="7" t="str">
        <f>'1'!B14</f>
        <v>FISICOQUIMICA II</v>
      </c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7" t="str">
        <f>'1'!B15</f>
        <v>MECANICA DE FLUIDOS</v>
      </c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7" t="str">
        <f>'1'!B16</f>
        <v>QUIMICA</v>
      </c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0</v>
      </c>
      <c r="G27" s="20">
        <f>SUM(G13:G26)</f>
        <v>0</v>
      </c>
      <c r="H27" s="20">
        <f>SUM(H13:H26)</f>
        <v>0</v>
      </c>
      <c r="I27" s="21" t="e">
        <f>SUM(G27:H27)/F27</f>
        <v>#DIV/0!</v>
      </c>
      <c r="J27" s="20">
        <f t="shared" ref="J27" si="0">(F27-SUM(G27:H27))-L27</f>
        <v>0</v>
      </c>
      <c r="K27" s="21" t="e">
        <f t="shared" ref="K27" si="1">J27/F27</f>
        <v>#DIV/0!</v>
      </c>
      <c r="L27" s="20">
        <f>SUM(L13:L26)</f>
        <v>0</v>
      </c>
      <c r="M27" s="21" t="e">
        <f t="shared" ref="M27" si="2">L27/F27</f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Q28" sqref="Q2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AMBIENTAL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 - 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Carlos Manuel Montoya Nafarrate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7" t="str">
        <f>'1'!B13</f>
        <v>FENOMENOS DE TRANSPORTE</v>
      </c>
      <c r="C13" s="8"/>
      <c r="D13" s="8"/>
      <c r="E13" s="8"/>
      <c r="F13" s="8"/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x14ac:dyDescent="0.2">
      <c r="A14" s="17"/>
      <c r="B14" s="7" t="str">
        <f>'1'!B14</f>
        <v>FISICOQUIMICA II</v>
      </c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7" t="str">
        <f>'1'!B15</f>
        <v>MECANICA DE FLUIDOS</v>
      </c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7" t="str">
        <f>'1'!B16</f>
        <v>QUIMICA</v>
      </c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0</v>
      </c>
      <c r="G27" s="20">
        <f>SUM(G13:G26)</f>
        <v>0</v>
      </c>
      <c r="H27" s="20">
        <f>SUM(H13:H26)</f>
        <v>0</v>
      </c>
      <c r="I27" s="21" t="e">
        <f>SUM(G27:H27)/F27</f>
        <v>#DIV/0!</v>
      </c>
      <c r="J27" s="20">
        <f t="shared" ref="J27" si="0">(F27-SUM(G27:H27))-L27</f>
        <v>0</v>
      </c>
      <c r="K27" s="21" t="e">
        <f t="shared" ref="K27" si="1">J27/F27</f>
        <v>#DIV/0!</v>
      </c>
      <c r="L27" s="20">
        <f>SUM(L13:L26)</f>
        <v>0</v>
      </c>
      <c r="M27" s="21" t="e">
        <f t="shared" ref="M27" si="2">L27/F27</f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2025-09-26T17:13:32Z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