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Reporte ago-dic 2025\"/>
    </mc:Choice>
  </mc:AlternateContent>
  <xr:revisionPtr revIDLastSave="0" documentId="13_ncr:1_{104372E2-A259-49B5-AFDD-3440B2D4ACC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B16" i="31"/>
  <c r="B15" i="31"/>
  <c r="B14" i="31"/>
  <c r="B13" i="31"/>
  <c r="C9" i="31"/>
  <c r="M7" i="31"/>
  <c r="I7" i="31"/>
  <c r="F7" i="31"/>
  <c r="F5" i="31"/>
  <c r="O27" i="30"/>
  <c r="N27" i="30"/>
  <c r="L27" i="30"/>
  <c r="H27" i="30"/>
  <c r="G27" i="30"/>
  <c r="B15" i="30"/>
  <c r="B14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M27" i="26" s="1"/>
  <c r="H27" i="26"/>
  <c r="G27" i="26"/>
  <c r="I27" i="26" s="1"/>
  <c r="F27" i="26"/>
  <c r="M16" i="26"/>
  <c r="J16" i="26"/>
  <c r="K16" i="26"/>
  <c r="I16" i="26"/>
  <c r="M15" i="26"/>
  <c r="J15" i="26"/>
  <c r="K15" i="26"/>
  <c r="I15" i="26"/>
  <c r="F27" i="31" l="1"/>
  <c r="I27" i="31" s="1"/>
  <c r="F27" i="27"/>
  <c r="I27" i="27" s="1"/>
  <c r="F27" i="30"/>
  <c r="J27" i="31"/>
  <c r="K27" i="31" s="1"/>
  <c r="J27" i="26"/>
  <c r="K27" i="26" s="1"/>
  <c r="M27" i="31" l="1"/>
  <c r="M27" i="27"/>
  <c r="J27" i="27"/>
  <c r="K27" i="27" s="1"/>
  <c r="M27" i="30"/>
  <c r="I27" i="30"/>
  <c r="J27" i="30"/>
  <c r="K2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<sst xmlns="http://schemas.openxmlformats.org/spreadsheetml/2006/main" count="169" uniqueCount="45">
  <si>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</si>
  <si>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</si>
  <si>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</si>
  <si>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</si>
  <si>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</si>
  <si>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</si>
  <si>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</si>
  <si>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</si>
  <si>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</si>
  <si>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</si>
  <si>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</si>
  <si>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</si>
  <si>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</si>
  <si>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</si>
  <si>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</si>
  <si>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</si>
  <si>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</si>
  <si>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</si>
  <si>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</si>
  <si>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</si>
  <si>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</si>
  <si>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</si>
  <si>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</si>
  <si>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</si>
  <si>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</si>
  <si>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</si>
  <si>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</si>
  <si>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</si>
  <si>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</si>
  <si>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</si>
  <si>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</si>
  <si>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</si>
  <si>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2025</t>
  </si>
  <si>
    <t>Carlos Manuel Montoya Nafarrate</t>
  </si>
  <si>
    <t>FENOMENOS DE TRANSPORTE</t>
  </si>
  <si>
    <t>S/E</t>
  </si>
  <si>
    <t>506-A</t>
  </si>
  <si>
    <t>IAMB</t>
  </si>
  <si>
    <t>MECANICA DE FLUIDOS</t>
  </si>
  <si>
    <t>FISICOQUIMICA II</t>
  </si>
  <si>
    <t>QUIMICA</t>
  </si>
  <si>
    <t>101-B</t>
  </si>
  <si>
    <t>AMBIENTAL</t>
  </si>
  <si>
    <t>IIND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</si>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</sst>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9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.42578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">
        <v>42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4</v>
      </c>
      <c r="J7" s="32" t="s">
        <v>6</v>
      </c>
      <c r="K7" s="32"/>
      <c r="L7" s="32"/>
      <c r="M7" s="31" t="s">
        <v>32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33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34</v>
      </c>
      <c r="C13" s="8" t="s">
        <v>35</v>
      </c>
      <c r="D13" s="8" t="s">
        <v>36</v>
      </c>
      <c r="E13" s="8" t="s">
        <v>37</v>
      </c>
      <c r="F13" s="8">
        <v>25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">
        <v>39</v>
      </c>
      <c r="C14" s="8" t="s">
        <v>35</v>
      </c>
      <c r="D14" s="8" t="s">
        <v>36</v>
      </c>
      <c r="E14" s="8" t="s">
        <v>37</v>
      </c>
      <c r="F14" s="8">
        <v>31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">
        <v>38</v>
      </c>
      <c r="C15" s="8">
        <v>1</v>
      </c>
      <c r="D15" s="8" t="s">
        <v>36</v>
      </c>
      <c r="E15" s="8" t="s">
        <v>37</v>
      </c>
      <c r="F15" s="8">
        <v>28</v>
      </c>
      <c r="G15" s="8">
        <v>21</v>
      </c>
      <c r="H15" s="8"/>
      <c r="I15" s="9">
        <f t="shared" ref="I15:I16" si="0">(G15+H15)/F15</f>
        <v>0.75</v>
      </c>
      <c r="J15" s="8">
        <f t="shared" ref="J15:J16" si="1">(F15-SUM(G15:H15))-L15</f>
        <v>7</v>
      </c>
      <c r="K15" s="9">
        <f t="shared" ref="K15:K27" si="2">J15/F15</f>
        <v>0.25</v>
      </c>
      <c r="L15" s="8"/>
      <c r="M15" s="9">
        <f t="shared" ref="M15:M27" si="3">L15/F15</f>
        <v>0</v>
      </c>
      <c r="N15" s="8">
        <v>67</v>
      </c>
      <c r="O15" s="12">
        <v>0.75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41</v>
      </c>
      <c r="E16" s="8" t="s">
        <v>43</v>
      </c>
      <c r="F16" s="8">
        <v>23</v>
      </c>
      <c r="G16" s="8">
        <v>21</v>
      </c>
      <c r="H16" s="8"/>
      <c r="I16" s="9">
        <f t="shared" si="0"/>
        <v>0.91304347826086951</v>
      </c>
      <c r="J16" s="8">
        <f t="shared" si="1"/>
        <v>2</v>
      </c>
      <c r="K16" s="9">
        <f t="shared" si="2"/>
        <v>8.6956521739130432E-2</v>
      </c>
      <c r="L16" s="8"/>
      <c r="M16" s="9">
        <f t="shared" si="3"/>
        <v>0</v>
      </c>
      <c r="N16" s="8">
        <v>70</v>
      </c>
      <c r="O16" s="12">
        <v>0.91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42</v>
      </c>
      <c r="H27" s="20">
        <f>SUM(H13:H26)</f>
        <v>0</v>
      </c>
      <c r="I27" s="21">
        <f>SUM(G27:H27)/F27</f>
        <v>0.3925233644859813</v>
      </c>
      <c r="J27" s="20">
        <f t="shared" ref="J27" si="4">(F27-SUM(G27:H27))-L27</f>
        <v>65</v>
      </c>
      <c r="K27" s="21">
        <f t="shared" si="2"/>
        <v>0.60747663551401865</v>
      </c>
      <c r="L27" s="20">
        <f>SUM(L13:L26)</f>
        <v>0</v>
      </c>
      <c r="M27" s="21">
        <f t="shared" si="3"/>
        <v>0</v>
      </c>
      <c r="N27" s="20">
        <f>AVERAGE(N13:N26)</f>
        <v>68.5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D2" zoomScaleNormal="100" zoomScaleSheetLayoutView="100" zoomScalePageLayoutView="70" workbookViewId="0">
      <selection activeCell="N19" sqref="N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AMBIENTAL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2" t="s">
        <v>6</v>
      </c>
      <c r="K7" s="32"/>
      <c r="L7" s="32"/>
      <c r="M7" s="31" t="str">
        <f>'1'!M7</f>
        <v>Ago - Dic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Carlos Manuel Montoya Nafarrate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25.5" x14ac:dyDescent="0.2">
      <c r="A13" s="17"/>
      <c r="B13" s="7" t="s">
        <v>34</v>
      </c>
      <c r="C13" s="8">
        <v>1</v>
      </c>
      <c r="D13" s="8" t="s">
        <v>36</v>
      </c>
      <c r="E13" s="8" t="s">
        <v>37</v>
      </c>
      <c r="F13" s="8">
        <v>25</v>
      </c>
      <c r="G13" s="23">
        <v>19</v>
      </c>
      <c r="H13" s="23"/>
      <c r="I13" s="23"/>
      <c r="J13" s="23">
        <v>6</v>
      </c>
      <c r="K13" s="9">
        <v>0.76</v>
      </c>
      <c r="L13" s="23"/>
      <c r="M13" s="24">
        <v>0</v>
      </c>
      <c r="N13" s="23">
        <v>61</v>
      </c>
      <c r="O13" s="24">
        <v>0.76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36</v>
      </c>
      <c r="E14" s="8" t="s">
        <v>37</v>
      </c>
      <c r="F14" s="8">
        <v>31</v>
      </c>
      <c r="G14" s="8">
        <v>26</v>
      </c>
      <c r="H14" s="8"/>
      <c r="I14" s="9"/>
      <c r="J14" s="8">
        <v>5</v>
      </c>
      <c r="K14" s="9">
        <v>0.84</v>
      </c>
      <c r="L14" s="8"/>
      <c r="M14" s="9">
        <v>0</v>
      </c>
      <c r="N14" s="8">
        <v>94</v>
      </c>
      <c r="O14" s="12">
        <v>0.64</v>
      </c>
      <c r="P14" s="17"/>
    </row>
    <row r="15" spans="1:16" s="10" customFormat="1" ht="25.5" x14ac:dyDescent="0.2">
      <c r="A15" s="17"/>
      <c r="B15" s="7" t="s">
        <v>38</v>
      </c>
      <c r="C15" s="8">
        <v>2</v>
      </c>
      <c r="D15" s="8" t="s">
        <v>36</v>
      </c>
      <c r="E15" s="8" t="s">
        <v>37</v>
      </c>
      <c r="F15" s="8">
        <v>28</v>
      </c>
      <c r="G15" s="8">
        <v>25</v>
      </c>
      <c r="H15" s="8"/>
      <c r="I15" s="9"/>
      <c r="J15" s="8">
        <v>3</v>
      </c>
      <c r="K15" s="9">
        <v>0.89</v>
      </c>
      <c r="L15" s="8"/>
      <c r="M15" s="9">
        <v>0</v>
      </c>
      <c r="N15" s="8">
        <v>87</v>
      </c>
      <c r="O15" s="12">
        <v>0.5</v>
      </c>
      <c r="P15" s="17"/>
    </row>
    <row r="16" spans="1:16" s="10" customFormat="1" ht="25.5" x14ac:dyDescent="0.2">
      <c r="A16" s="17"/>
      <c r="B16" s="7" t="s">
        <v>40</v>
      </c>
      <c r="C16" s="8" t="s">
        <v>35</v>
      </c>
      <c r="D16" s="8" t="s">
        <v>41</v>
      </c>
      <c r="E16" s="8" t="s">
        <v>43</v>
      </c>
      <c r="F16" s="8">
        <v>23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SUM(G14:G26)</f>
        <v>51</v>
      </c>
      <c r="H27" s="20">
        <f>SUM(H14:H26)</f>
        <v>0</v>
      </c>
      <c r="I27" s="21">
        <f>SUM(G27:H27)/F27</f>
        <v>0.47663551401869159</v>
      </c>
      <c r="J27" s="20">
        <f t="shared" ref="J27" si="0">(F27-SUM(G27:H27))-L27</f>
        <v>56</v>
      </c>
      <c r="K27" s="21">
        <f t="shared" ref="K27" si="1">J27/F27</f>
        <v>0.52336448598130836</v>
      </c>
      <c r="L27" s="20">
        <f>SUM(L14:L26)</f>
        <v>0</v>
      </c>
      <c r="M27" s="21">
        <f t="shared" ref="M27" si="2">L27/F27</f>
        <v>0</v>
      </c>
      <c r="N27" s="20">
        <f>AVERAGE(N14:N26)</f>
        <v>90.5</v>
      </c>
      <c r="O27" s="22">
        <f>AVERAGE(O14:O26)</f>
        <v>0.57000000000000006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="70" zoomScaleNormal="100" zoomScaleSheetLayoutView="70" zoomScalePageLayoutView="70" workbookViewId="0">
      <selection activeCell="C13" sqref="C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AMBIENTAL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2" t="s">
        <v>6</v>
      </c>
      <c r="K7" s="32"/>
      <c r="L7" s="32"/>
      <c r="M7" s="31" t="str">
        <f>'1'!M7</f>
        <v>Ago - Dic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Carlos Manuel Montoya Nafarrate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25.5" x14ac:dyDescent="0.2">
      <c r="A13" s="17"/>
      <c r="B13" s="7" t="str">
        <f>'1'!B13</f>
        <v>FENOMENOS DE TRANSPORTE</v>
      </c>
      <c r="C13" s="8">
        <v>2</v>
      </c>
      <c r="D13" s="8" t="s">
        <v>36</v>
      </c>
      <c r="E13" s="8" t="s">
        <v>37</v>
      </c>
      <c r="F13" s="8">
        <v>25</v>
      </c>
      <c r="G13" s="23">
        <v>22</v>
      </c>
      <c r="H13" s="23"/>
      <c r="I13" s="23"/>
      <c r="J13" s="23">
        <v>3</v>
      </c>
      <c r="K13" s="9">
        <v>0.88</v>
      </c>
      <c r="L13" s="23"/>
      <c r="M13" s="24">
        <v>0</v>
      </c>
      <c r="N13" s="23">
        <v>83</v>
      </c>
      <c r="O13" s="24">
        <v>0.84</v>
      </c>
      <c r="P13" s="17"/>
    </row>
    <row r="14" spans="1:16" s="10" customFormat="1" ht="25.5" x14ac:dyDescent="0.2">
      <c r="A14" s="17"/>
      <c r="B14" s="7" t="str">
        <f>'1'!B14</f>
        <v>FISICOQUIMICA II</v>
      </c>
      <c r="C14" s="8">
        <v>2</v>
      </c>
      <c r="D14" s="8" t="s">
        <v>36</v>
      </c>
      <c r="E14" s="8" t="s">
        <v>37</v>
      </c>
      <c r="F14" s="8">
        <v>31</v>
      </c>
      <c r="G14" s="8">
        <v>24</v>
      </c>
      <c r="H14" s="8"/>
      <c r="I14" s="9"/>
      <c r="J14" s="8">
        <v>7</v>
      </c>
      <c r="K14" s="9">
        <v>0.77</v>
      </c>
      <c r="L14" s="8"/>
      <c r="M14" s="9">
        <v>0</v>
      </c>
      <c r="N14" s="8">
        <v>70</v>
      </c>
      <c r="O14" s="12">
        <v>0.77</v>
      </c>
      <c r="P14" s="17"/>
    </row>
    <row r="15" spans="1:16" s="10" customFormat="1" ht="25.5" x14ac:dyDescent="0.2">
      <c r="A15" s="17"/>
      <c r="B15" s="7" t="str">
        <f>'1'!B15</f>
        <v>MECANICA DE FLUIDOS</v>
      </c>
      <c r="C15" s="8">
        <v>3</v>
      </c>
      <c r="D15" s="8" t="s">
        <v>36</v>
      </c>
      <c r="E15" s="8" t="s">
        <v>37</v>
      </c>
      <c r="F15" s="8">
        <v>28</v>
      </c>
      <c r="G15" s="8">
        <v>23</v>
      </c>
      <c r="H15" s="8"/>
      <c r="I15" s="9"/>
      <c r="J15" s="8">
        <v>5</v>
      </c>
      <c r="K15" s="9">
        <v>0.82</v>
      </c>
      <c r="L15" s="8"/>
      <c r="M15" s="9">
        <v>0</v>
      </c>
      <c r="N15" s="8">
        <v>70</v>
      </c>
      <c r="O15" s="12">
        <v>0.82</v>
      </c>
      <c r="P15" s="17"/>
    </row>
    <row r="16" spans="1:16" s="10" customFormat="1" ht="25.5" x14ac:dyDescent="0.2">
      <c r="A16" s="17"/>
      <c r="B16" s="7" t="s">
        <v>40</v>
      </c>
      <c r="C16" s="8">
        <v>2</v>
      </c>
      <c r="D16" s="8" t="s">
        <v>41</v>
      </c>
      <c r="E16" s="8" t="s">
        <v>43</v>
      </c>
      <c r="F16" s="8">
        <v>23</v>
      </c>
      <c r="G16" s="8">
        <v>22</v>
      </c>
      <c r="H16" s="8"/>
      <c r="I16" s="9"/>
      <c r="J16" s="8">
        <v>1</v>
      </c>
      <c r="K16" s="9">
        <v>0.96</v>
      </c>
      <c r="L16" s="8"/>
      <c r="M16" s="9">
        <v>0</v>
      </c>
      <c r="N16" s="8">
        <v>79</v>
      </c>
      <c r="O16" s="12">
        <v>0.65</v>
      </c>
      <c r="P16" s="17"/>
    </row>
    <row r="17" spans="1:16" s="10" customFormat="1" ht="25.5" x14ac:dyDescent="0.2">
      <c r="A17" s="17"/>
      <c r="B17" s="7" t="s">
        <v>40</v>
      </c>
      <c r="C17" s="8">
        <v>3</v>
      </c>
      <c r="D17" s="8" t="s">
        <v>41</v>
      </c>
      <c r="E17" s="8" t="s">
        <v>43</v>
      </c>
      <c r="F17" s="8">
        <v>23</v>
      </c>
      <c r="G17" s="8">
        <v>16</v>
      </c>
      <c r="H17" s="8"/>
      <c r="I17" s="9"/>
      <c r="J17" s="8">
        <v>7</v>
      </c>
      <c r="K17" s="9">
        <v>0.7</v>
      </c>
      <c r="L17" s="8"/>
      <c r="M17" s="9">
        <v>0</v>
      </c>
      <c r="N17" s="8">
        <v>60</v>
      </c>
      <c r="O17" s="12">
        <v>0.7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107</v>
      </c>
      <c r="H27" s="20">
        <f>SUM(H13:H26)</f>
        <v>0</v>
      </c>
      <c r="I27" s="21">
        <f>SUM(G27:H27)/F27</f>
        <v>0.82307692307692304</v>
      </c>
      <c r="J27" s="20">
        <f t="shared" ref="J27" si="0">(F27-SUM(G27:H27))-L27</f>
        <v>23</v>
      </c>
      <c r="K27" s="21">
        <f t="shared" ref="K27" si="1">J27/F27</f>
        <v>0.17692307692307693</v>
      </c>
      <c r="L27" s="20">
        <f>SUM(L13:L26)</f>
        <v>0</v>
      </c>
      <c r="M27" s="21">
        <f t="shared" ref="M27" si="2">L27/F27</f>
        <v>0</v>
      </c>
      <c r="N27" s="20">
        <f>AVERAGE(N13:N26)</f>
        <v>72.400000000000006</v>
      </c>
      <c r="O27" s="22">
        <f>AVERAGE(O13:O26)</f>
        <v>0.75599999999999989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D12" zoomScaleNormal="100" zoomScaleSheetLayoutView="100" zoomScalePageLayoutView="70" workbookViewId="0">
      <selection activeCell="S28" sqref="S28"/>
    </sheetView>
  </sheetViews>
  <sheetFormatPr baseColWidth="10" defaultColWidth="11.42578125" defaultRowHeight="12.75" x14ac:dyDescent="0.2"/>
  <cols>
    <col min="1" max="1" width="1.7109375" style="1" customWidth="1"/>
    <col min="2" max="2" width="36.28515625" style="1" customWidth="1"/>
    <col min="3" max="3" width="5.5703125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AMBIENTAL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2" t="s">
        <v>6</v>
      </c>
      <c r="K7" s="32"/>
      <c r="L7" s="32"/>
      <c r="M7" s="31" t="str">
        <f>'1'!M7</f>
        <v>Ago - Dic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Carlos Manuel Montoya Nafarrate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ht="25.5" x14ac:dyDescent="0.2">
      <c r="A13" s="17"/>
      <c r="B13" s="7" t="str">
        <f>'1'!B13</f>
        <v>FENOMENOS DE TRANSPORTE</v>
      </c>
      <c r="C13" s="25" t="s">
        <v>44</v>
      </c>
      <c r="D13" s="8" t="s">
        <v>36</v>
      </c>
      <c r="E13" s="8" t="s">
        <v>37</v>
      </c>
      <c r="F13" s="8">
        <v>25</v>
      </c>
      <c r="G13" s="23">
        <v>18</v>
      </c>
      <c r="H13" s="23">
        <v>5</v>
      </c>
      <c r="I13" s="24">
        <v>0.92</v>
      </c>
      <c r="J13" s="23">
        <v>2</v>
      </c>
      <c r="K13" s="9">
        <v>0.08</v>
      </c>
      <c r="L13" s="8">
        <v>0</v>
      </c>
      <c r="M13" s="42">
        <v>0</v>
      </c>
      <c r="N13" s="8">
        <v>81</v>
      </c>
      <c r="O13" s="24">
        <v>0.76</v>
      </c>
      <c r="P13" s="17"/>
    </row>
    <row r="14" spans="1:16" s="10" customFormat="1" ht="25.5" x14ac:dyDescent="0.2">
      <c r="A14" s="17"/>
      <c r="B14" s="7" t="str">
        <f>'1'!B14</f>
        <v>FISICOQUIMICA II</v>
      </c>
      <c r="C14" s="25" t="s">
        <v>44</v>
      </c>
      <c r="D14" s="8" t="s">
        <v>36</v>
      </c>
      <c r="E14" s="8" t="s">
        <v>37</v>
      </c>
      <c r="F14" s="8">
        <v>31</v>
      </c>
      <c r="G14" s="8">
        <v>19</v>
      </c>
      <c r="H14" s="8">
        <v>9</v>
      </c>
      <c r="I14" s="9">
        <v>0.9</v>
      </c>
      <c r="J14" s="8">
        <v>3</v>
      </c>
      <c r="K14" s="9">
        <v>0.1</v>
      </c>
      <c r="L14" s="8">
        <v>0</v>
      </c>
      <c r="M14" s="9">
        <v>0</v>
      </c>
      <c r="N14" s="8">
        <v>80</v>
      </c>
      <c r="O14" s="12">
        <v>0.68</v>
      </c>
      <c r="P14" s="17"/>
    </row>
    <row r="15" spans="1:16" s="10" customFormat="1" ht="25.5" x14ac:dyDescent="0.2">
      <c r="A15" s="17"/>
      <c r="B15" s="7" t="str">
        <f>'1'!B15</f>
        <v>MECANICA DE FLUIDOS</v>
      </c>
      <c r="C15" s="25" t="s">
        <v>44</v>
      </c>
      <c r="D15" s="8" t="s">
        <v>36</v>
      </c>
      <c r="E15" s="8" t="s">
        <v>37</v>
      </c>
      <c r="F15" s="8">
        <v>28</v>
      </c>
      <c r="G15" s="8">
        <v>19</v>
      </c>
      <c r="H15" s="8">
        <v>8</v>
      </c>
      <c r="I15" s="9">
        <v>0.96</v>
      </c>
      <c r="J15" s="8">
        <v>1</v>
      </c>
      <c r="K15" s="9">
        <v>0.04</v>
      </c>
      <c r="L15" s="8">
        <v>0</v>
      </c>
      <c r="M15" s="9">
        <v>0</v>
      </c>
      <c r="N15" s="8">
        <v>82</v>
      </c>
      <c r="O15" s="12">
        <v>0.61</v>
      </c>
      <c r="P15" s="17"/>
    </row>
    <row r="16" spans="1:16" s="10" customFormat="1" ht="25.5" x14ac:dyDescent="0.2">
      <c r="A16" s="17"/>
      <c r="B16" s="7" t="str">
        <f>'1'!B16</f>
        <v>QUIMICA</v>
      </c>
      <c r="C16" s="25" t="s">
        <v>44</v>
      </c>
      <c r="D16" s="8" t="s">
        <v>41</v>
      </c>
      <c r="E16" s="8" t="s">
        <v>43</v>
      </c>
      <c r="F16" s="8">
        <v>23</v>
      </c>
      <c r="G16" s="8">
        <v>14</v>
      </c>
      <c r="H16" s="8">
        <v>8</v>
      </c>
      <c r="I16" s="9">
        <v>0.96</v>
      </c>
      <c r="J16" s="8">
        <v>1</v>
      </c>
      <c r="K16" s="9">
        <v>0.04</v>
      </c>
      <c r="L16" s="8">
        <v>0</v>
      </c>
      <c r="M16" s="9">
        <v>0</v>
      </c>
      <c r="N16" s="8">
        <v>80</v>
      </c>
      <c r="O16" s="12">
        <v>0.74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70</v>
      </c>
      <c r="H27" s="20">
        <f>SUM(H13:H26)</f>
        <v>30</v>
      </c>
      <c r="I27" s="21">
        <f>SUM(G27:H27)/F27</f>
        <v>0.93457943925233644</v>
      </c>
      <c r="J27" s="20">
        <f t="shared" ref="J27" si="0">(F27-SUM(G27:H27))-L27</f>
        <v>7</v>
      </c>
      <c r="K27" s="21">
        <f t="shared" ref="K27" si="1">J27/F27</f>
        <v>6.5420560747663545E-2</v>
      </c>
      <c r="L27" s="20">
        <f>SUM(L13:L26)</f>
        <v>0</v>
      </c>
      <c r="M27" s="21">
        <f t="shared" ref="M27" si="2">L27/F27</f>
        <v>0</v>
      </c>
      <c r="N27" s="20">
        <f>AVERAGE(N13:N26)</f>
        <v>80.75</v>
      </c>
      <c r="O27" s="22">
        <f>AVERAGE(O13:O26)</f>
        <v>0.69750000000000001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2025-07-02T21:33:58Z</cp:lastPrinted>
  <dcterms:created xsi:type="dcterms:W3CDTF">2021-11-22T14:45:25Z</dcterms:created>
  <dcterms:modified xsi:type="dcterms:W3CDTF">2026-01-09T18:27:19Z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