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C8849EAA-B625-4FC1-B87F-F500485F85BA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TALLER DE HERRAMIENTAS INTELECT" sheetId="1" r:id="rId1"/>
    <sheet name="TALLER DE INV 701 B" sheetId="11" r:id="rId2"/>
    <sheet name="DESARROLLO SUSTE 501 A" sheetId="4" r:id="rId3"/>
    <sheet name="DESARROLLO SUST 501 B" sheetId="5" r:id="rId4"/>
    <sheet name="TALLER DE INV II 701 A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4" l="1"/>
  <c r="K54" i="10"/>
  <c r="L54" i="10"/>
  <c r="J54" i="10"/>
  <c r="K50" i="10"/>
  <c r="K53" i="10" s="1"/>
  <c r="L50" i="10"/>
  <c r="L53" i="10" s="1"/>
  <c r="J50" i="10"/>
  <c r="J53" i="10" s="1"/>
  <c r="K55" i="5"/>
  <c r="L55" i="5"/>
  <c r="M55" i="5"/>
  <c r="N55" i="5"/>
  <c r="J55" i="5"/>
  <c r="J54" i="5"/>
  <c r="K54" i="5"/>
  <c r="L54" i="5"/>
  <c r="M54" i="5"/>
  <c r="N54" i="5"/>
  <c r="O54" i="5"/>
  <c r="K50" i="4"/>
  <c r="L50" i="4"/>
  <c r="M50" i="4"/>
  <c r="J57" i="11"/>
  <c r="K56" i="11"/>
  <c r="L56" i="11"/>
  <c r="L59" i="11" s="1"/>
  <c r="J56" i="11"/>
  <c r="K55" i="1"/>
  <c r="L55" i="1"/>
  <c r="M55" i="1"/>
  <c r="N55" i="1"/>
  <c r="J55" i="1"/>
  <c r="J57" i="1"/>
  <c r="Q19" i="11"/>
  <c r="Q18" i="10"/>
  <c r="Q13" i="4"/>
  <c r="Q14" i="4"/>
  <c r="Q59" i="11"/>
  <c r="P59" i="11"/>
  <c r="O59" i="11"/>
  <c r="N59" i="11"/>
  <c r="M59" i="11"/>
  <c r="P55" i="11"/>
  <c r="P58" i="11" s="1"/>
  <c r="O55" i="11"/>
  <c r="O58" i="11" s="1"/>
  <c r="N55" i="11"/>
  <c r="N58" i="11" s="1"/>
  <c r="M55" i="11"/>
  <c r="M58" i="11" s="1"/>
  <c r="L55" i="11"/>
  <c r="L58" i="11" s="1"/>
  <c r="K55" i="11"/>
  <c r="K58" i="11" s="1"/>
  <c r="J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8" i="11"/>
  <c r="Q17" i="11"/>
  <c r="Q16" i="11"/>
  <c r="Q15" i="11"/>
  <c r="Q14" i="11"/>
  <c r="Q13" i="11"/>
  <c r="Q12" i="11"/>
  <c r="Q11" i="11"/>
  <c r="Q10" i="11"/>
  <c r="B10" i="11"/>
  <c r="Q9" i="11"/>
  <c r="Q54" i="10"/>
  <c r="P54" i="10"/>
  <c r="O54" i="10"/>
  <c r="N54" i="10"/>
  <c r="M54" i="10"/>
  <c r="P50" i="10"/>
  <c r="P53" i="10" s="1"/>
  <c r="O50" i="10"/>
  <c r="O53" i="10" s="1"/>
  <c r="N50" i="10"/>
  <c r="N53" i="10" s="1"/>
  <c r="M50" i="10"/>
  <c r="M53" i="10" s="1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7" i="10"/>
  <c r="Q16" i="10"/>
  <c r="Q15" i="10"/>
  <c r="Q14" i="10"/>
  <c r="Q13" i="10"/>
  <c r="Q12" i="10"/>
  <c r="Q11" i="10"/>
  <c r="Q10" i="10"/>
  <c r="B10" i="10"/>
  <c r="Q9" i="10"/>
  <c r="J58" i="11" l="1"/>
  <c r="J53" i="4"/>
  <c r="K59" i="11"/>
  <c r="J59" i="11"/>
  <c r="Q55" i="11"/>
  <c r="Q58" i="11" s="1"/>
  <c r="Q50" i="10"/>
  <c r="Q53" i="10" s="1"/>
  <c r="Q11" i="1" l="1"/>
  <c r="P54" i="5" l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0" i="4"/>
  <c r="O50" i="4"/>
  <c r="N50" i="4"/>
  <c r="N53" i="4" s="1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2" i="4"/>
  <c r="Q11" i="4"/>
  <c r="Q10" i="4"/>
  <c r="Q9" i="4"/>
  <c r="O58" i="5" l="1"/>
  <c r="O57" i="5"/>
  <c r="K58" i="5"/>
  <c r="K57" i="5"/>
  <c r="N54" i="4"/>
  <c r="N57" i="5"/>
  <c r="N58" i="5"/>
  <c r="M58" i="5"/>
  <c r="M57" i="5"/>
  <c r="P54" i="4"/>
  <c r="P53" i="4"/>
  <c r="M53" i="4"/>
  <c r="L54" i="4"/>
  <c r="L53" i="4"/>
  <c r="J58" i="5"/>
  <c r="J57" i="5"/>
  <c r="L58" i="5"/>
  <c r="P58" i="5"/>
  <c r="L57" i="5"/>
  <c r="P57" i="5"/>
  <c r="K54" i="4"/>
  <c r="O54" i="4"/>
  <c r="O53" i="4"/>
  <c r="K53" i="4"/>
  <c r="M54" i="4"/>
  <c r="Q54" i="5"/>
  <c r="Q50" i="4"/>
  <c r="Q53" i="1"/>
  <c r="K54" i="1"/>
  <c r="L54" i="1"/>
  <c r="M54" i="1"/>
  <c r="N54" i="1"/>
  <c r="O54" i="1"/>
  <c r="P54" i="1"/>
  <c r="Q58" i="5" l="1"/>
  <c r="Q54" i="4"/>
  <c r="Q57" i="5"/>
  <c r="Q53" i="4"/>
  <c r="Q50" i="1"/>
  <c r="Q51" i="1"/>
  <c r="Q52" i="1"/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0" i="1"/>
  <c r="Q12" i="1"/>
  <c r="Q13" i="1"/>
  <c r="Q14" i="1"/>
  <c r="Q15" i="1"/>
  <c r="Q16" i="1"/>
  <c r="Q17" i="1"/>
  <c r="Q18" i="1"/>
  <c r="Q19" i="1"/>
  <c r="Q20" i="1"/>
  <c r="Q21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Q58" i="1" l="1"/>
  <c r="Q54" i="1"/>
  <c r="B10" i="1"/>
  <c r="Q57" i="1" l="1"/>
</calcChain>
</file>

<file path=xl/sharedStrings.xml><?xml version="1.0" encoding="utf-8"?>
<sst xmlns="http://schemas.openxmlformats.org/spreadsheetml/2006/main" count="356" uniqueCount="250">
  <si>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</si>
  <si>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</si>
  <si>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</si>
  <si>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</si>
  <si>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</si>
  <si>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</si>
  <si>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</si>
  <si>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</si>
  <si>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</si>
  <si>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</si>
  <si>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</si>
  <si>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</si>
  <si>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</si>
  <si>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</si>
  <si>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</si>
  <si>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</si>
  <si>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</si>
  <si>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</si>
  <si>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</si>
  <si>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</si>
  <si>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</si>
  <si>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</si>
  <si>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</si>
  <si>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</si>
  <si>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RAMIREZ VAZQUEZ</t>
  </si>
  <si>
    <t>221U0807</t>
  </si>
  <si>
    <t>ACOSTA BUSTAMANTE HECTOR JOSE</t>
  </si>
  <si>
    <t>221U0054</t>
  </si>
  <si>
    <t>ALAVEZ DE LA HOZ ALFREDO</t>
  </si>
  <si>
    <t>ANTELE GARCIA CHELSEA VALERIA</t>
  </si>
  <si>
    <t>221U0067</t>
  </si>
  <si>
    <t>221U0069</t>
  </si>
  <si>
    <t>CHACHA HERNANDEZ EMILIANO SEBASTIAN</t>
  </si>
  <si>
    <t>221U0126</t>
  </si>
  <si>
    <t>COYOLT LUCIANO KEVIN</t>
  </si>
  <si>
    <t>221U0075</t>
  </si>
  <si>
    <t>CRUZ GONZALEZ ITZEL ZAHORI</t>
  </si>
  <si>
    <t>FLORES HERNANDEZ ITZEL ALEJANDRA</t>
  </si>
  <si>
    <t>221U0064</t>
  </si>
  <si>
    <t>FONSECA LOPEZ EDSON JAIR</t>
  </si>
  <si>
    <t>GARCIA RUEDA ANDREK EDUARDO</t>
  </si>
  <si>
    <t>HERNANDEZ QUINO CRISTINA DEL CARMEN</t>
  </si>
  <si>
    <t>LUCHO COTO FATIMA DE JESUS</t>
  </si>
  <si>
    <t>221U0110</t>
  </si>
  <si>
    <t>PUCHETA PEREZ JONATHAN</t>
  </si>
  <si>
    <t>TEPOX DE JESUS ALEJANDRA</t>
  </si>
  <si>
    <t xml:space="preserve"> 221U0055</t>
  </si>
  <si>
    <t>ALEMAN GONZALEZ MARIA FERNANDA</t>
  </si>
  <si>
    <t>221U0057</t>
  </si>
  <si>
    <t>ANDRADE HERRERA PERLA</t>
  </si>
  <si>
    <t>221U0061</t>
  </si>
  <si>
    <t>221U0066</t>
  </si>
  <si>
    <t>CARRERA MARTÍNEZ ANDRÉ JALIL</t>
  </si>
  <si>
    <t>DOMINGUEZ REYES KARLA MICHELLE</t>
  </si>
  <si>
    <t>221U0082</t>
  </si>
  <si>
    <t>FILIDOR DOMINGUEZ KARLA LISSET</t>
  </si>
  <si>
    <t>FISCAL MEMECHI JOSE GABRIEL</t>
  </si>
  <si>
    <t>HERNANDEZ SANTOS JAIME</t>
  </si>
  <si>
    <t>221U0091</t>
  </si>
  <si>
    <t>HERNANDEZ ZAPOT MARIA FERNANDA</t>
  </si>
  <si>
    <t xml:space="preserve"> 221U0102</t>
  </si>
  <si>
    <t>MORA ABRAJAN PARIS ADRIAN</t>
  </si>
  <si>
    <t>221U0103</t>
  </si>
  <si>
    <t>OLIVEROS ISIDORO VANIA</t>
  </si>
  <si>
    <t>ORTIZ MARCIAL MONSERRAT</t>
  </si>
  <si>
    <t>221U0108</t>
  </si>
  <si>
    <t>PUCHETA BUSTAMANTE DIEGO ARMANDO</t>
  </si>
  <si>
    <t>221U0113</t>
  </si>
  <si>
    <t>SANCHEZ CHIPOL YERIK ORBELIN</t>
  </si>
  <si>
    <t>SOSA MARTINEZ JESSICA ALEJANDRA</t>
  </si>
  <si>
    <t>221U0058</t>
  </si>
  <si>
    <t>CASTAÑEDA GONZALEZ JOSE ALEJANDRO</t>
  </si>
  <si>
    <t>CRUZ BELLO YADIRA</t>
  </si>
  <si>
    <t>221U0087</t>
  </si>
  <si>
    <t>221U0092</t>
  </si>
  <si>
    <t>221U0095</t>
  </si>
  <si>
    <t>221U0097</t>
  </si>
  <si>
    <t>221U0118</t>
  </si>
  <si>
    <t>231U0083</t>
  </si>
  <si>
    <t>VICENTE BONFIL CITLALI DEL CARMEN</t>
  </si>
  <si>
    <t>221U0080</t>
  </si>
  <si>
    <t>FERMAN JIMENEZ JUAN ANGEL</t>
  </si>
  <si>
    <t>221U0088</t>
  </si>
  <si>
    <t>HERNANDEZ DOMINGUEZ JULIO CESAR</t>
  </si>
  <si>
    <t>221U0796</t>
  </si>
  <si>
    <t>ROSAS BUSTAMANTE MIGUEL ANGEL</t>
  </si>
  <si>
    <t>SALADO CHAIRA JUAN URIEL</t>
  </si>
  <si>
    <t>211U0087</t>
  </si>
  <si>
    <t>GOMEZ GOLPE JENIFER</t>
  </si>
  <si>
    <t>TALLER DE HERRAMIENTAS INTELECTUALES</t>
  </si>
  <si>
    <t>101 A</t>
  </si>
  <si>
    <t>ALOR MARES SAMUEL</t>
  </si>
  <si>
    <t>ALVARADO GONZALEZ RUTH SAYURI</t>
  </si>
  <si>
    <t>251U0475</t>
  </si>
  <si>
    <t>ALVARADO SOSA ASHLEY GISELA</t>
  </si>
  <si>
    <t>251U0010</t>
  </si>
  <si>
    <t xml:space="preserve">  251U0008</t>
  </si>
  <si>
    <t xml:space="preserve">  251U0007</t>
  </si>
  <si>
    <t>AMBROS VELASCO ARANZA</t>
  </si>
  <si>
    <t xml:space="preserve">  241U0594</t>
  </si>
  <si>
    <t>ARNAU MORTEO TRISTAN</t>
  </si>
  <si>
    <t>251U0013</t>
  </si>
  <si>
    <t>BAXIN ESPINOZA ALDO JESÚS</t>
  </si>
  <si>
    <t>251U0014</t>
  </si>
  <si>
    <t>BAXIN MORENO ALEXA</t>
  </si>
  <si>
    <t>251U0017</t>
  </si>
  <si>
    <t>CARDENAS CHAGA ALAN ANTONIO</t>
  </si>
  <si>
    <t>251U0018</t>
  </si>
  <si>
    <t>CHAGALA VÁZQUEZ ANDRÉS ABNER</t>
  </si>
  <si>
    <t>251U0299</t>
  </si>
  <si>
    <t>DOMINGUEZ PUCHETA ORLANDO</t>
  </si>
  <si>
    <t xml:space="preserve">	 251U0032</t>
  </si>
  <si>
    <t>GAMEZ JUAN GALILEA</t>
  </si>
  <si>
    <t>251U0036</t>
  </si>
  <si>
    <t>HERNANDEZ ADAUTA ADRIAN LEONCIO</t>
  </si>
  <si>
    <t>251U0039</t>
  </si>
  <si>
    <t>LARA ARNAU AILTON DAVID</t>
  </si>
  <si>
    <t>251U0041</t>
  </si>
  <si>
    <t>LUNA MATACAPAN MARY JOSE</t>
  </si>
  <si>
    <t xml:space="preserve">	251U0045</t>
  </si>
  <si>
    <t>MARTINEZ GARCIA ANDREA ALESSANDRA</t>
  </si>
  <si>
    <t>251U0049</t>
  </si>
  <si>
    <t>MENDEZ VAZQUEZ VALERIA CAROLINA</t>
  </si>
  <si>
    <t xml:space="preserve">	251U0055</t>
  </si>
  <si>
    <t>PALMA ORTIZ JUAN DE DIOS</t>
  </si>
  <si>
    <t>251U0059</t>
  </si>
  <si>
    <t>PEREZ PUCHETA BRANDON EMMANUEL</t>
  </si>
  <si>
    <t>251U0062</t>
  </si>
  <si>
    <t>PUCHETA ABRAJAN YOCELYN</t>
  </si>
  <si>
    <t>251U0064</t>
  </si>
  <si>
    <t>QUINO MALAGA VLADIMIR</t>
  </si>
  <si>
    <t>251U0197</t>
  </si>
  <si>
    <t>SEBA FERMAN VICTOR ANDRES</t>
  </si>
  <si>
    <t xml:space="preserve">	251U0076</t>
  </si>
  <si>
    <t>TOTO POT ALEYDA MONSERRAT</t>
  </si>
  <si>
    <t>251U0078</t>
  </si>
  <si>
    <t>TOXTEGA PAXTIAN DIANA PAHOLA</t>
  </si>
  <si>
    <t>251U0081</t>
  </si>
  <si>
    <t xml:space="preserve">	XOLO GARCIA BIANCA</t>
  </si>
  <si>
    <t>AGOSTO-DICIEMBRE 2025</t>
  </si>
  <si>
    <t>TALLER DE INVESTIGACION II</t>
  </si>
  <si>
    <t>701 B</t>
  </si>
  <si>
    <t>IXTEPAN JAUREGUI DAYANA</t>
  </si>
  <si>
    <t>221U0109</t>
  </si>
  <si>
    <t>221U0397</t>
  </si>
  <si>
    <t>QUINO VELASCO FATIMA DE LOURDES</t>
  </si>
  <si>
    <t>221U0116</t>
  </si>
  <si>
    <t>DESARROLLO SUSTENTABLE</t>
  </si>
  <si>
    <t>231U0009</t>
  </si>
  <si>
    <t xml:space="preserve">	ALVAREZ ELIAS ALAN AMAURY</t>
  </si>
  <si>
    <t>231U0010</t>
  </si>
  <si>
    <t>ANOTA HERNANDEZ ERIL ROBERTO</t>
  </si>
  <si>
    <t>231U0014</t>
  </si>
  <si>
    <t>BAUTISTA BRAMBILLA ERIK GIOVANNI</t>
  </si>
  <si>
    <t>231U0017</t>
  </si>
  <si>
    <t>BONOLA ALFONSO CRISTIAN DE JESUS</t>
  </si>
  <si>
    <t>231U0018</t>
  </si>
  <si>
    <t>BUENO MUÑIZ ALEXSANDRA</t>
  </si>
  <si>
    <t xml:space="preserve">	231U0021</t>
  </si>
  <si>
    <t>CARMONA OSORIO GABRIELA</t>
  </si>
  <si>
    <t xml:space="preserve">	231U0023</t>
  </si>
  <si>
    <t>CHAGALA JIMENEZ GENESIS JOHANNA</t>
  </si>
  <si>
    <t>231U0026</t>
  </si>
  <si>
    <t>CHONTAL CHAVEZ ALFONSO RAFAEL</t>
  </si>
  <si>
    <t>231U0027</t>
  </si>
  <si>
    <t>CHONTAL OBIL OSIRIS MONSERRAT</t>
  </si>
  <si>
    <t>231U0029</t>
  </si>
  <si>
    <t>CRUZ TEPACH MANUEL FELIPE</t>
  </si>
  <si>
    <t>231U0583</t>
  </si>
  <si>
    <t>ENRIQUEZ GOMEZ SCARLET</t>
  </si>
  <si>
    <t>231U0030</t>
  </si>
  <si>
    <t>GABINO RODRIGUEZ DIEGO</t>
  </si>
  <si>
    <t xml:space="preserve">	231U0032</t>
  </si>
  <si>
    <t>GARCÍA MARTÍNEZ MARCOS</t>
  </si>
  <si>
    <t>231U0033</t>
  </si>
  <si>
    <t>GONZALEZ VELASCO JONATHAN</t>
  </si>
  <si>
    <t>231U0043</t>
  </si>
  <si>
    <t>MAIN MORALES HECTOR LUCIANO</t>
  </si>
  <si>
    <t>231U0044</t>
  </si>
  <si>
    <t>MARQUEZ CASTELLANOS ORANGEL MANUEL</t>
  </si>
  <si>
    <t>231U0045</t>
  </si>
  <si>
    <t>MARTINEZ PALAFOX MARIAN GUADALUPE</t>
  </si>
  <si>
    <t>231U0059</t>
  </si>
  <si>
    <t>PONCE FONSECA JULIO CESAR</t>
  </si>
  <si>
    <t>231U0062</t>
  </si>
  <si>
    <t>RAMIREZ FIGUEROA MHERLY ESTRELLA</t>
  </si>
  <si>
    <t>231U0069</t>
  </si>
  <si>
    <t>RINCON TOTO MARTHA PATRICIA</t>
  </si>
  <si>
    <t>231U0075</t>
  </si>
  <si>
    <t>SOLANO CHAVEZ FERNANDO</t>
  </si>
  <si>
    <t>231U0078</t>
  </si>
  <si>
    <t>VELASCO ALVAREZ CHELSEA NICOLE</t>
  </si>
  <si>
    <t xml:space="preserve">	231U0085</t>
  </si>
  <si>
    <t>XALA FISCAL JESSICA DEL CARMEN</t>
  </si>
  <si>
    <t>501 B</t>
  </si>
  <si>
    <t>501 A</t>
  </si>
  <si>
    <t>231U0008</t>
  </si>
  <si>
    <t>AGUILAR GOMEZ CHRISTOPHER</t>
  </si>
  <si>
    <t>231U0015</t>
  </si>
  <si>
    <t>BELLI ARRES LUIS MAURI</t>
  </si>
  <si>
    <t>231U0019</t>
  </si>
  <si>
    <t>BUSTAMANTE MARTINEZ JUDAS DE JESUS</t>
  </si>
  <si>
    <t>231U0022</t>
  </si>
  <si>
    <t>CHACHA NATO MAGDIEL</t>
  </si>
  <si>
    <t xml:space="preserve">	231U0028</t>
  </si>
  <si>
    <t>COUBERT JARAMILLO EMILY AYLIN</t>
  </si>
  <si>
    <t>231U0031</t>
  </si>
  <si>
    <t xml:space="preserve">	GARCIA GUERRERO CAROL</t>
  </si>
  <si>
    <t>231U0584</t>
  </si>
  <si>
    <t xml:space="preserve">	HILARIO HERNANDEZ JOSE ARMANDO</t>
  </si>
  <si>
    <t>231U0038</t>
  </si>
  <si>
    <t>IXBA LAZCANO FELIPE</t>
  </si>
  <si>
    <t>231U0049</t>
  </si>
  <si>
    <t>MEZO XOLO JESUS ALBERTO</t>
  </si>
  <si>
    <t xml:space="preserve">	231U0050</t>
  </si>
  <si>
    <t xml:space="preserve">	MIROS LUCHO BENITO</t>
  </si>
  <si>
    <t>231U0051</t>
  </si>
  <si>
    <t xml:space="preserve">	MIXTEGA ALTAMIRANO JANNET ARELY</t>
  </si>
  <si>
    <t>231U0054</t>
  </si>
  <si>
    <t>ORTIZ CAMACHO ZURIEL ALEXANDER</t>
  </si>
  <si>
    <t>231U0057</t>
  </si>
  <si>
    <t>POLITO COBAXIN YULIANA</t>
  </si>
  <si>
    <t xml:space="preserve">	231U0060</t>
  </si>
  <si>
    <t>PUCHETA PELAYO ESTRELLA ARLETTE</t>
  </si>
  <si>
    <t>231U0061</t>
  </si>
  <si>
    <t>RAMIREZ ALEGRIA MARCO ANTONIO</t>
  </si>
  <si>
    <t>231U0068</t>
  </si>
  <si>
    <t>REYES PAXTIAN UZZIEL</t>
  </si>
  <si>
    <t>231U0074</t>
  </si>
  <si>
    <t>SANCHEZ SINTA FLORISSA</t>
  </si>
  <si>
    <t>231U0084</t>
  </si>
  <si>
    <t>VILLEGAS CHIGO MARIO NESTOR</t>
  </si>
  <si>
    <t>701 A</t>
  </si>
  <si>
    <t xml:space="preserve">	221U0059</t>
  </si>
  <si>
    <t xml:space="preserve">	AREVALO DOMINGUEZ MILDRED</t>
  </si>
  <si>
    <t xml:space="preserve">	BERNAL VELASCO DIANA CAROLINA</t>
  </si>
  <si>
    <t xml:space="preserve">221U0076	</t>
  </si>
  <si>
    <t xml:space="preserve">	221U0078</t>
  </si>
  <si>
    <t xml:space="preserve">	221U0134</t>
  </si>
  <si>
    <t xml:space="preserve">	221U0084</t>
  </si>
  <si>
    <t xml:space="preserve">	211U0086</t>
  </si>
  <si>
    <t>FRANCO ALONSO ABRIL MAYRANI</t>
  </si>
  <si>
    <t xml:space="preserve">	221U0093</t>
  </si>
  <si>
    <t>221U0389</t>
  </si>
  <si>
    <t xml:space="preserve">	NAVARRETE MONTAN SERGIO NAIN</t>
  </si>
  <si>
    <t xml:space="preserve">	221U0105</t>
  </si>
  <si>
    <t xml:space="preserve">	221U0106</t>
  </si>
  <si>
    <t xml:space="preserve">	PATRACA MORALES ASHLEY SHERLYN</t>
  </si>
  <si>
    <t xml:space="preserve">		PEREZ MARTINEZ ESTEFANI</t>
  </si>
  <si>
    <t xml:space="preserve">	221U0133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</si>
</sst>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212529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0" xfId="0" applyFont="1"/>
    <xf numFmtId="0" fontId="4" fillId="2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185964</xdr:colOff>
      <xdr:row>58</xdr:row>
      <xdr:rowOff>72571</xdr:rowOff>
    </xdr:from>
    <xdr:to>
      <xdr:col>12</xdr:col>
      <xdr:colOff>11512</xdr:colOff>
      <xdr:row>63</xdr:row>
      <xdr:rowOff>70462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107" y="10597696"/>
          <a:ext cx="614762" cy="1113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369661</xdr:colOff>
      <xdr:row>59</xdr:row>
      <xdr:rowOff>92983</xdr:rowOff>
    </xdr:from>
    <xdr:to>
      <xdr:col>14</xdr:col>
      <xdr:colOff>147584</xdr:colOff>
      <xdr:row>64</xdr:row>
      <xdr:rowOff>90874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B142F-D29A-4DEA-9335-B900E14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018" y="10801804"/>
          <a:ext cx="614762" cy="111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80721</xdr:colOff>
      <xdr:row>54</xdr:row>
      <xdr:rowOff>43050</xdr:rowOff>
    </xdr:from>
    <xdr:to>
      <xdr:col>13</xdr:col>
      <xdr:colOff>262726</xdr:colOff>
      <xdr:row>56</xdr:row>
      <xdr:rowOff>344700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102" y="10525931"/>
          <a:ext cx="634039" cy="667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279831</xdr:colOff>
      <xdr:row>58</xdr:row>
      <xdr:rowOff>48433</xdr:rowOff>
    </xdr:from>
    <xdr:to>
      <xdr:col>14</xdr:col>
      <xdr:colOff>63615</xdr:colOff>
      <xdr:row>60</xdr:row>
      <xdr:rowOff>371608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212" y="10531314"/>
          <a:ext cx="634039" cy="689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362857</xdr:colOff>
      <xdr:row>52</xdr:row>
      <xdr:rowOff>11339</xdr:rowOff>
    </xdr:from>
    <xdr:to>
      <xdr:col>13</xdr:col>
      <xdr:colOff>140780</xdr:colOff>
      <xdr:row>57</xdr:row>
      <xdr:rowOff>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857" y="10190389"/>
          <a:ext cx="628823" cy="111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112" zoomScaleNormal="112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89</v>
      </c>
      <c r="E4" s="28"/>
      <c r="F4" s="28"/>
      <c r="G4" s="28"/>
      <c r="I4" t="s">
        <v>1</v>
      </c>
      <c r="J4" s="32" t="s">
        <v>90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" x14ac:dyDescent="0.35">
      <c r="B9" s="6">
        <v>1</v>
      </c>
      <c r="C9" s="21" t="s">
        <v>97</v>
      </c>
      <c r="D9" s="29" t="s">
        <v>91</v>
      </c>
      <c r="E9" s="30"/>
      <c r="F9" s="30"/>
      <c r="G9" s="30"/>
      <c r="H9" s="30"/>
      <c r="I9" s="31"/>
      <c r="J9" s="4">
        <v>80</v>
      </c>
      <c r="K9" s="4">
        <v>80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34.285714285714285</v>
      </c>
    </row>
    <row r="10" spans="2:18" ht="15" x14ac:dyDescent="0.35">
      <c r="B10" s="6">
        <f>B9+1</f>
        <v>2</v>
      </c>
      <c r="C10" s="21" t="s">
        <v>96</v>
      </c>
      <c r="D10" s="29" t="s">
        <v>92</v>
      </c>
      <c r="E10" s="30"/>
      <c r="F10" s="30"/>
      <c r="G10" s="30"/>
      <c r="H10" s="30"/>
      <c r="I10" s="31"/>
      <c r="J10" s="4">
        <v>100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42.857142857142854</v>
      </c>
    </row>
    <row r="11" spans="2:18" x14ac:dyDescent="0.3">
      <c r="B11" s="6">
        <v>3</v>
      </c>
      <c r="C11" s="6" t="s">
        <v>93</v>
      </c>
      <c r="D11" s="29" t="s">
        <v>94</v>
      </c>
      <c r="E11" s="30"/>
      <c r="F11" s="30"/>
      <c r="G11" s="30"/>
      <c r="H11" s="30"/>
      <c r="I11" s="31"/>
      <c r="J11" s="4">
        <v>90</v>
      </c>
      <c r="K11" s="4">
        <v>90</v>
      </c>
      <c r="L11" s="4">
        <v>90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38.571428571428569</v>
      </c>
    </row>
    <row r="12" spans="2:18" x14ac:dyDescent="0.3">
      <c r="B12" s="6">
        <v>4</v>
      </c>
      <c r="C12" s="6" t="s">
        <v>95</v>
      </c>
      <c r="D12" s="29" t="s">
        <v>98</v>
      </c>
      <c r="E12" s="30"/>
      <c r="F12" s="30"/>
      <c r="G12" s="30"/>
      <c r="H12" s="30"/>
      <c r="I12" s="31"/>
      <c r="J12" s="4">
        <v>100</v>
      </c>
      <c r="K12" s="4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42.857142857142854</v>
      </c>
    </row>
    <row r="13" spans="2:18" ht="15" x14ac:dyDescent="0.35">
      <c r="B13" s="6">
        <v>5</v>
      </c>
      <c r="C13" s="21" t="s">
        <v>99</v>
      </c>
      <c r="D13" s="29" t="s">
        <v>100</v>
      </c>
      <c r="E13" s="30"/>
      <c r="F13" s="30"/>
      <c r="G13" s="30"/>
      <c r="H13" s="30"/>
      <c r="I13" s="3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101</v>
      </c>
      <c r="D14" s="29" t="s">
        <v>102</v>
      </c>
      <c r="E14" s="30"/>
      <c r="F14" s="30"/>
      <c r="G14" s="30"/>
      <c r="H14" s="30"/>
      <c r="I14" s="31"/>
      <c r="J14" s="4">
        <v>80</v>
      </c>
      <c r="K14" s="4">
        <v>80</v>
      </c>
      <c r="L14" s="4">
        <v>80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34.285714285714285</v>
      </c>
    </row>
    <row r="15" spans="2:18" x14ac:dyDescent="0.3">
      <c r="B15" s="6">
        <v>7</v>
      </c>
      <c r="C15" s="6" t="s">
        <v>103</v>
      </c>
      <c r="D15" s="29" t="s">
        <v>104</v>
      </c>
      <c r="E15" s="30"/>
      <c r="F15" s="30"/>
      <c r="G15" s="30"/>
      <c r="H15" s="30"/>
      <c r="I15" s="31"/>
      <c r="J15" s="4">
        <v>100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42.857142857142854</v>
      </c>
    </row>
    <row r="16" spans="2:18" x14ac:dyDescent="0.3">
      <c r="B16" s="6">
        <v>8</v>
      </c>
      <c r="C16" s="6" t="s">
        <v>105</v>
      </c>
      <c r="D16" s="29" t="s">
        <v>106</v>
      </c>
      <c r="E16" s="30"/>
      <c r="F16" s="30"/>
      <c r="G16" s="30"/>
      <c r="H16" s="30"/>
      <c r="I16" s="31"/>
      <c r="J16" s="4">
        <v>80</v>
      </c>
      <c r="K16" s="4">
        <v>80</v>
      </c>
      <c r="L16" s="4">
        <v>80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34.285714285714285</v>
      </c>
    </row>
    <row r="17" spans="2:17" x14ac:dyDescent="0.3">
      <c r="B17" s="6">
        <v>9</v>
      </c>
      <c r="C17" s="6" t="s">
        <v>107</v>
      </c>
      <c r="D17" s="29" t="s">
        <v>108</v>
      </c>
      <c r="E17" s="30"/>
      <c r="F17" s="30"/>
      <c r="G17" s="30"/>
      <c r="H17" s="30"/>
      <c r="I17" s="31"/>
      <c r="J17" s="4">
        <v>80</v>
      </c>
      <c r="K17" s="4">
        <v>80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34.285714285714285</v>
      </c>
    </row>
    <row r="18" spans="2:17" x14ac:dyDescent="0.3">
      <c r="B18" s="6">
        <v>10</v>
      </c>
      <c r="C18" s="6" t="s">
        <v>109</v>
      </c>
      <c r="D18" s="29" t="s">
        <v>110</v>
      </c>
      <c r="E18" s="30"/>
      <c r="F18" s="30"/>
      <c r="G18" s="30"/>
      <c r="H18" s="30"/>
      <c r="I18" s="3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111</v>
      </c>
      <c r="D19" s="29" t="s">
        <v>112</v>
      </c>
      <c r="E19" s="30"/>
      <c r="F19" s="30"/>
      <c r="G19" s="30"/>
      <c r="H19" s="30"/>
      <c r="I19" s="31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</row>
    <row r="20" spans="2:17" x14ac:dyDescent="0.3">
      <c r="B20" s="6">
        <v>12</v>
      </c>
      <c r="C20" s="6" t="s">
        <v>113</v>
      </c>
      <c r="D20" s="29" t="s">
        <v>114</v>
      </c>
      <c r="E20" s="30"/>
      <c r="F20" s="30"/>
      <c r="G20" s="30"/>
      <c r="H20" s="30"/>
      <c r="I20" s="31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v>13</v>
      </c>
      <c r="C21" s="6" t="s">
        <v>115</v>
      </c>
      <c r="D21" s="29" t="s">
        <v>116</v>
      </c>
      <c r="E21" s="30"/>
      <c r="F21" s="30"/>
      <c r="G21" s="30"/>
      <c r="H21" s="30"/>
      <c r="I21" s="31"/>
      <c r="J21" s="4">
        <v>90</v>
      </c>
      <c r="K21" s="4">
        <v>90</v>
      </c>
      <c r="L21" s="4">
        <v>90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38.571428571428569</v>
      </c>
    </row>
    <row r="22" spans="2:17" x14ac:dyDescent="0.3">
      <c r="B22" s="6">
        <v>14</v>
      </c>
      <c r="C22" s="6" t="s">
        <v>117</v>
      </c>
      <c r="D22" s="29" t="s">
        <v>118</v>
      </c>
      <c r="E22" s="30"/>
      <c r="F22" s="30"/>
      <c r="G22" s="30"/>
      <c r="H22" s="30"/>
      <c r="I22" s="31"/>
      <c r="J22" s="4">
        <v>90</v>
      </c>
      <c r="K22" s="4">
        <v>90</v>
      </c>
      <c r="L22" s="4">
        <v>90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38.571428571428569</v>
      </c>
    </row>
    <row r="23" spans="2:17" x14ac:dyDescent="0.3">
      <c r="B23" s="6">
        <v>15</v>
      </c>
      <c r="C23" s="6" t="s">
        <v>119</v>
      </c>
      <c r="D23" s="29" t="s">
        <v>120</v>
      </c>
      <c r="E23" s="30"/>
      <c r="F23" s="30"/>
      <c r="G23" s="30"/>
      <c r="H23" s="30"/>
      <c r="I23" s="31"/>
      <c r="J23" s="4">
        <v>100</v>
      </c>
      <c r="K23" s="4">
        <v>100</v>
      </c>
      <c r="L23" s="4">
        <v>100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42.857142857142854</v>
      </c>
    </row>
    <row r="24" spans="2:17" x14ac:dyDescent="0.3">
      <c r="B24" s="6">
        <v>16</v>
      </c>
      <c r="C24" s="6" t="s">
        <v>121</v>
      </c>
      <c r="D24" s="29" t="s">
        <v>122</v>
      </c>
      <c r="E24" s="30"/>
      <c r="F24" s="30"/>
      <c r="G24" s="30"/>
      <c r="H24" s="30"/>
      <c r="I24" s="31"/>
      <c r="J24" s="4">
        <v>90</v>
      </c>
      <c r="K24" s="4">
        <v>90</v>
      </c>
      <c r="L24" s="4">
        <v>90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38.571428571428569</v>
      </c>
    </row>
    <row r="25" spans="2:17" x14ac:dyDescent="0.3">
      <c r="B25" s="6">
        <v>17</v>
      </c>
      <c r="C25" s="6" t="s">
        <v>123</v>
      </c>
      <c r="D25" s="29" t="s">
        <v>124</v>
      </c>
      <c r="E25" s="30"/>
      <c r="F25" s="30"/>
      <c r="G25" s="30"/>
      <c r="H25" s="30"/>
      <c r="I25" s="31"/>
      <c r="J25" s="4">
        <v>80</v>
      </c>
      <c r="K25" s="4">
        <v>80</v>
      </c>
      <c r="L25" s="4">
        <v>80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34.285714285714285</v>
      </c>
    </row>
    <row r="26" spans="2:17" x14ac:dyDescent="0.3">
      <c r="B26" s="6">
        <v>18</v>
      </c>
      <c r="C26" s="6" t="s">
        <v>125</v>
      </c>
      <c r="D26" s="29" t="s">
        <v>126</v>
      </c>
      <c r="E26" s="30"/>
      <c r="F26" s="30"/>
      <c r="G26" s="30"/>
      <c r="H26" s="30"/>
      <c r="I26" s="31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</row>
    <row r="27" spans="2:17" x14ac:dyDescent="0.3">
      <c r="B27" s="6">
        <v>19</v>
      </c>
      <c r="C27" s="6" t="s">
        <v>127</v>
      </c>
      <c r="D27" s="29" t="s">
        <v>128</v>
      </c>
      <c r="E27" s="30"/>
      <c r="F27" s="30"/>
      <c r="G27" s="30"/>
      <c r="H27" s="30"/>
      <c r="I27" s="31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v>20</v>
      </c>
      <c r="C28" s="6" t="s">
        <v>129</v>
      </c>
      <c r="D28" s="29" t="s">
        <v>130</v>
      </c>
      <c r="E28" s="30"/>
      <c r="F28" s="30"/>
      <c r="G28" s="30"/>
      <c r="H28" s="30"/>
      <c r="I28" s="31"/>
      <c r="J28" s="4">
        <v>100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42.857142857142854</v>
      </c>
    </row>
    <row r="29" spans="2:17" x14ac:dyDescent="0.3">
      <c r="B29" s="6">
        <v>21</v>
      </c>
      <c r="C29" s="6" t="s">
        <v>131</v>
      </c>
      <c r="D29" s="40" t="s">
        <v>132</v>
      </c>
      <c r="E29" s="40"/>
      <c r="F29" s="40"/>
      <c r="G29" s="40"/>
      <c r="H29" s="40"/>
      <c r="I29" s="40"/>
      <c r="J29" s="4">
        <v>80</v>
      </c>
      <c r="K29" s="4">
        <v>80</v>
      </c>
      <c r="L29" s="4">
        <v>80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34.285714285714285</v>
      </c>
    </row>
    <row r="30" spans="2:17" x14ac:dyDescent="0.3">
      <c r="B30" s="6">
        <v>22</v>
      </c>
      <c r="C30" s="6" t="s">
        <v>133</v>
      </c>
      <c r="D30" s="40" t="s">
        <v>134</v>
      </c>
      <c r="E30" s="40"/>
      <c r="F30" s="40"/>
      <c r="G30" s="40"/>
      <c r="H30" s="40"/>
      <c r="I30" s="40"/>
      <c r="J30" s="4">
        <v>80</v>
      </c>
      <c r="K30" s="4">
        <v>80</v>
      </c>
      <c r="L30" s="4">
        <v>80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34.285714285714285</v>
      </c>
    </row>
    <row r="31" spans="2:17" x14ac:dyDescent="0.3">
      <c r="B31" s="6">
        <v>23</v>
      </c>
      <c r="C31" s="6" t="s">
        <v>135</v>
      </c>
      <c r="D31" s="40" t="s">
        <v>136</v>
      </c>
      <c r="E31" s="40"/>
      <c r="F31" s="40"/>
      <c r="G31" s="40"/>
      <c r="H31" s="40"/>
      <c r="I31" s="40"/>
      <c r="J31" s="4">
        <v>90</v>
      </c>
      <c r="K31" s="4">
        <v>90</v>
      </c>
      <c r="L31" s="4">
        <v>90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38.571428571428569</v>
      </c>
    </row>
    <row r="32" spans="2:17" x14ac:dyDescent="0.3">
      <c r="B32" s="6">
        <v>24</v>
      </c>
      <c r="C32" s="6" t="s">
        <v>137</v>
      </c>
      <c r="D32" s="40" t="s">
        <v>138</v>
      </c>
      <c r="E32" s="40"/>
      <c r="F32" s="40"/>
      <c r="G32" s="40"/>
      <c r="H32" s="40"/>
      <c r="I32" s="40"/>
      <c r="J32" s="4">
        <v>100</v>
      </c>
      <c r="K32" s="4">
        <v>100</v>
      </c>
      <c r="L32" s="4">
        <v>100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42.857142857142854</v>
      </c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40"/>
      <c r="E46" s="40"/>
      <c r="F46" s="40"/>
      <c r="G46" s="40"/>
      <c r="H46" s="40"/>
      <c r="I46" s="40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40"/>
      <c r="E47" s="40"/>
      <c r="F47" s="40"/>
      <c r="G47" s="40"/>
      <c r="H47" s="40"/>
      <c r="I47" s="40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40"/>
      <c r="E48" s="40"/>
      <c r="F48" s="40"/>
      <c r="G48" s="40"/>
      <c r="H48" s="40"/>
      <c r="I48" s="40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40"/>
      <c r="E49" s="40"/>
      <c r="F49" s="40"/>
      <c r="G49" s="40"/>
      <c r="H49" s="40"/>
      <c r="I49" s="40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36"/>
      <c r="E50" s="36"/>
      <c r="F50" s="36"/>
      <c r="G50" s="36"/>
      <c r="H50" s="36"/>
      <c r="I50" s="36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3"/>
      <c r="D53" s="37"/>
      <c r="E53" s="38"/>
      <c r="F53" s="38"/>
      <c r="G53" s="38"/>
      <c r="H53" s="38"/>
      <c r="I53" s="39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24"/>
      <c r="D54" s="24"/>
      <c r="E54" s="1"/>
      <c r="H54" s="25" t="s">
        <v>19</v>
      </c>
      <c r="I54" s="25"/>
      <c r="J54" s="11">
        <v>18</v>
      </c>
      <c r="K54" s="11">
        <f t="shared" ref="K54:P54" si="1">COUNTIF(K9:K53,"&gt;=70")</f>
        <v>22</v>
      </c>
      <c r="L54" s="11">
        <f t="shared" si="1"/>
        <v>22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3">
      <c r="C55" s="24"/>
      <c r="D55" s="24"/>
      <c r="E55" s="8"/>
      <c r="H55" s="26" t="s">
        <v>20</v>
      </c>
      <c r="I55" s="26"/>
      <c r="J55" s="12">
        <f>COUNTIF(J9:J28,"&lt;=70")</f>
        <v>2</v>
      </c>
      <c r="K55" s="12">
        <f t="shared" ref="K55:N55" si="2">COUNTIF(K9:K28,"&lt;=70")</f>
        <v>2</v>
      </c>
      <c r="L55" s="12">
        <f t="shared" si="2"/>
        <v>2</v>
      </c>
      <c r="M55" s="12">
        <f t="shared" si="2"/>
        <v>20</v>
      </c>
      <c r="N55" s="12">
        <f t="shared" si="2"/>
        <v>20</v>
      </c>
      <c r="O55" s="12">
        <v>0</v>
      </c>
      <c r="P55" s="12">
        <v>0</v>
      </c>
      <c r="Q55" s="12">
        <v>0</v>
      </c>
    </row>
    <row r="56" spans="2:17" x14ac:dyDescent="0.3">
      <c r="C56" s="24"/>
      <c r="D56" s="24"/>
      <c r="E56" s="24"/>
      <c r="H56" s="26" t="s">
        <v>21</v>
      </c>
      <c r="I56" s="26"/>
      <c r="J56" s="12">
        <v>18</v>
      </c>
      <c r="K56" s="12">
        <v>18</v>
      </c>
      <c r="L56" s="12">
        <v>18</v>
      </c>
      <c r="M56" s="12">
        <v>18</v>
      </c>
      <c r="N56" s="12">
        <v>18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1"/>
      <c r="H57" s="27" t="s">
        <v>16</v>
      </c>
      <c r="I57" s="27"/>
      <c r="J57" s="13">
        <f>J54/J56</f>
        <v>1</v>
      </c>
      <c r="K57" s="14">
        <f t="shared" ref="K57:Q57" si="3">K54/K56</f>
        <v>1.2222222222222223</v>
      </c>
      <c r="L57" s="14">
        <f t="shared" si="3"/>
        <v>1.2222222222222223</v>
      </c>
      <c r="M57" s="14">
        <f t="shared" si="3"/>
        <v>0</v>
      </c>
      <c r="N57" s="14">
        <f t="shared" si="3"/>
        <v>0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3">
      <c r="C58" s="24"/>
      <c r="D58" s="24"/>
      <c r="E58" s="1"/>
      <c r="H58" s="27" t="s">
        <v>17</v>
      </c>
      <c r="I58" s="27"/>
      <c r="J58" s="13">
        <f>J55/J56</f>
        <v>0.1111111111111111</v>
      </c>
      <c r="K58" s="13">
        <f t="shared" ref="K58:Q58" si="4">K55/K56</f>
        <v>0.1111111111111111</v>
      </c>
      <c r="L58" s="14">
        <f t="shared" si="4"/>
        <v>0.1111111111111111</v>
      </c>
      <c r="M58" s="14">
        <f t="shared" si="4"/>
        <v>1.1111111111111112</v>
      </c>
      <c r="N58" s="14">
        <f t="shared" si="4"/>
        <v>1.1111111111111112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24"/>
      <c r="D59" s="24"/>
      <c r="E59" s="8"/>
    </row>
    <row r="60" spans="2:17" x14ac:dyDescent="0.3">
      <c r="C60" s="1"/>
      <c r="D60" s="1"/>
      <c r="E60" s="8"/>
    </row>
    <row r="61" spans="2:17" ht="30" customHeight="1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4" t="s">
        <v>18</v>
      </c>
      <c r="K62" s="34"/>
      <c r="L62" s="34"/>
      <c r="M62" s="34"/>
      <c r="N62" s="34"/>
      <c r="O62" s="34"/>
      <c r="P62" s="34"/>
    </row>
  </sheetData>
  <sortState xmlns:xlrd2="http://schemas.microsoft.com/office/spreadsheetml/2017/richdata2" ref="D9:I20">
    <sortCondition ref="D9"/>
  </sortState>
  <mergeCells count="67">
    <mergeCell ref="D22:I22"/>
    <mergeCell ref="D38:I38"/>
    <mergeCell ref="D39:I39"/>
    <mergeCell ref="D45:I45"/>
    <mergeCell ref="D23:I23"/>
    <mergeCell ref="D24:I24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504B-F8A9-4E0A-8D64-7D2999401A45}">
  <dimension ref="B2:R63"/>
  <sheetViews>
    <sheetView zoomScale="112" zoomScaleNormal="112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140</v>
      </c>
      <c r="E4" s="28"/>
      <c r="F4" s="28"/>
      <c r="G4" s="28"/>
      <c r="I4" t="s">
        <v>1</v>
      </c>
      <c r="J4" s="32" t="s">
        <v>141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25</v>
      </c>
      <c r="D9" s="29" t="s">
        <v>26</v>
      </c>
      <c r="E9" s="30"/>
      <c r="F9" s="30"/>
      <c r="G9" s="30"/>
      <c r="H9" s="30"/>
      <c r="I9" s="3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ht="15" x14ac:dyDescent="0.35">
      <c r="B10" s="6">
        <f>B9+1</f>
        <v>2</v>
      </c>
      <c r="C10" s="21" t="s">
        <v>27</v>
      </c>
      <c r="D10" s="29" t="s">
        <v>28</v>
      </c>
      <c r="E10" s="30"/>
      <c r="F10" s="30"/>
      <c r="G10" s="30"/>
      <c r="H10" s="30"/>
      <c r="I10" s="3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50" si="0">SUM(J10:P10)/7</f>
        <v>0</v>
      </c>
    </row>
    <row r="11" spans="2:18" x14ac:dyDescent="0.3">
      <c r="B11" s="6">
        <v>3</v>
      </c>
      <c r="C11" s="6" t="s">
        <v>30</v>
      </c>
      <c r="D11" s="44" t="s">
        <v>71</v>
      </c>
      <c r="E11" s="45"/>
      <c r="F11" s="45"/>
      <c r="G11" s="45"/>
      <c r="H11" s="45"/>
      <c r="I11" s="46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33</v>
      </c>
      <c r="D12" s="44" t="s">
        <v>34</v>
      </c>
      <c r="E12" s="45"/>
      <c r="F12" s="45"/>
      <c r="G12" s="45"/>
      <c r="H12" s="45"/>
      <c r="I12" s="46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80</v>
      </c>
      <c r="D13" s="44" t="s">
        <v>81</v>
      </c>
      <c r="E13" s="45"/>
      <c r="F13" s="45"/>
      <c r="G13" s="45"/>
      <c r="H13" s="45"/>
      <c r="I13" s="46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73</v>
      </c>
      <c r="D14" s="29" t="s">
        <v>40</v>
      </c>
      <c r="E14" s="30"/>
      <c r="F14" s="30"/>
      <c r="G14" s="30"/>
      <c r="H14" s="30"/>
      <c r="I14" s="3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75</v>
      </c>
      <c r="D15" s="29" t="s">
        <v>142</v>
      </c>
      <c r="E15" s="30"/>
      <c r="F15" s="30"/>
      <c r="G15" s="30"/>
      <c r="H15" s="30"/>
      <c r="I15" s="3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6" t="s">
        <v>76</v>
      </c>
      <c r="D16" s="29" t="s">
        <v>42</v>
      </c>
      <c r="E16" s="30"/>
      <c r="F16" s="30"/>
      <c r="G16" s="30"/>
      <c r="H16" s="30"/>
      <c r="I16" s="3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65</v>
      </c>
      <c r="D17" s="44" t="s">
        <v>66</v>
      </c>
      <c r="E17" s="45"/>
      <c r="F17" s="45"/>
      <c r="G17" s="45"/>
      <c r="H17" s="45"/>
      <c r="I17" s="46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143</v>
      </c>
      <c r="D18" s="29" t="s">
        <v>44</v>
      </c>
      <c r="E18" s="30"/>
      <c r="F18" s="30"/>
      <c r="G18" s="30"/>
      <c r="H18" s="30"/>
      <c r="I18" s="3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144</v>
      </c>
      <c r="D19" s="22" t="s">
        <v>145</v>
      </c>
      <c r="E19" s="19"/>
      <c r="F19" s="19"/>
      <c r="G19" s="19"/>
      <c r="H19" s="19"/>
      <c r="I19" s="2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16" t="s">
        <v>146</v>
      </c>
      <c r="D20" s="44" t="s">
        <v>68</v>
      </c>
      <c r="E20" s="45"/>
      <c r="F20" s="45"/>
      <c r="G20" s="45"/>
      <c r="H20" s="45"/>
      <c r="I20" s="46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77</v>
      </c>
      <c r="D21" s="29" t="s">
        <v>45</v>
      </c>
      <c r="E21" s="30"/>
      <c r="F21" s="30"/>
      <c r="G21" s="30"/>
      <c r="H21" s="30"/>
      <c r="I21" s="3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/>
      <c r="D22" s="29"/>
      <c r="E22" s="30"/>
      <c r="F22" s="30"/>
      <c r="G22" s="30"/>
      <c r="H22" s="30"/>
      <c r="I22" s="3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/>
      <c r="D23" s="29"/>
      <c r="E23" s="30"/>
      <c r="F23" s="30"/>
      <c r="G23" s="30"/>
      <c r="H23" s="30"/>
      <c r="I23" s="31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/>
      <c r="D24" s="29"/>
      <c r="E24" s="30"/>
      <c r="F24" s="30"/>
      <c r="G24" s="30"/>
      <c r="H24" s="30"/>
      <c r="I24" s="31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/>
      <c r="D25" s="29"/>
      <c r="E25" s="30"/>
      <c r="F25" s="30"/>
      <c r="G25" s="30"/>
      <c r="H25" s="30"/>
      <c r="I25" s="31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/>
      <c r="D26" s="29"/>
      <c r="E26" s="30"/>
      <c r="F26" s="30"/>
      <c r="G26" s="30"/>
      <c r="H26" s="30"/>
      <c r="I26" s="31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/>
      <c r="D27" s="29"/>
      <c r="E27" s="30"/>
      <c r="F27" s="30"/>
      <c r="G27" s="30"/>
      <c r="H27" s="30"/>
      <c r="I27" s="31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/>
      <c r="D28" s="29"/>
      <c r="E28" s="30"/>
      <c r="F28" s="30"/>
      <c r="G28" s="30"/>
      <c r="H28" s="30"/>
      <c r="I28" s="31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/>
      <c r="D29" s="29"/>
      <c r="E29" s="30"/>
      <c r="F29" s="30"/>
      <c r="G29" s="30"/>
      <c r="H29" s="30"/>
      <c r="I29" s="31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/>
      <c r="D30" s="40"/>
      <c r="E30" s="40"/>
      <c r="F30" s="40"/>
      <c r="G30" s="40"/>
      <c r="H30" s="40"/>
      <c r="I30" s="40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/>
      <c r="D31" s="40"/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/>
      <c r="D32" s="40"/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6"/>
      <c r="D46" s="40"/>
      <c r="E46" s="40"/>
      <c r="F46" s="40"/>
      <c r="G46" s="40"/>
      <c r="H46" s="40"/>
      <c r="I46" s="40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40"/>
      <c r="E47" s="40"/>
      <c r="F47" s="40"/>
      <c r="G47" s="40"/>
      <c r="H47" s="40"/>
      <c r="I47" s="40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40"/>
      <c r="E48" s="40"/>
      <c r="F48" s="40"/>
      <c r="G48" s="40"/>
      <c r="H48" s="40"/>
      <c r="I48" s="40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40"/>
      <c r="E49" s="40"/>
      <c r="F49" s="40"/>
      <c r="G49" s="40"/>
      <c r="H49" s="40"/>
      <c r="I49" s="40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40"/>
      <c r="E50" s="40"/>
      <c r="F50" s="40"/>
      <c r="G50" s="40"/>
      <c r="H50" s="40"/>
      <c r="I50" s="40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 t="shared" si="0"/>
        <v>0</v>
      </c>
    </row>
    <row r="51" spans="2:17" x14ac:dyDescent="0.3">
      <c r="B51" s="6"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7"/>
      <c r="D53" s="36"/>
      <c r="E53" s="36"/>
      <c r="F53" s="36"/>
      <c r="G53" s="36"/>
      <c r="H53" s="36"/>
      <c r="I53" s="36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B54" s="6">
        <v>46</v>
      </c>
      <c r="C54" s="3"/>
      <c r="D54" s="37"/>
      <c r="E54" s="38"/>
      <c r="F54" s="38"/>
      <c r="G54" s="38"/>
      <c r="H54" s="38"/>
      <c r="I54" s="39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0">
        <f>SUM(J54:P54)/7</f>
        <v>0</v>
      </c>
    </row>
    <row r="55" spans="2:17" x14ac:dyDescent="0.3">
      <c r="C55" s="24"/>
      <c r="D55" s="24"/>
      <c r="E55" s="1"/>
      <c r="H55" s="25" t="s">
        <v>19</v>
      </c>
      <c r="I55" s="25"/>
      <c r="J55" s="11">
        <f t="shared" ref="J55:P55" si="1">COUNTIF(J9:J54,"&gt;=70")</f>
        <v>0</v>
      </c>
      <c r="K55" s="11">
        <f t="shared" si="1"/>
        <v>0</v>
      </c>
      <c r="L55" s="11">
        <f t="shared" si="1"/>
        <v>0</v>
      </c>
      <c r="M55" s="11">
        <f t="shared" si="1"/>
        <v>0</v>
      </c>
      <c r="N55" s="11">
        <f t="shared" si="1"/>
        <v>0</v>
      </c>
      <c r="O55" s="11">
        <f t="shared" si="1"/>
        <v>0</v>
      </c>
      <c r="P55" s="11">
        <f t="shared" si="1"/>
        <v>0</v>
      </c>
      <c r="Q55" s="15">
        <f>COUNTIF(Q9:Q50,"&gt;=70")</f>
        <v>0</v>
      </c>
    </row>
    <row r="56" spans="2:17" x14ac:dyDescent="0.3">
      <c r="C56" s="24"/>
      <c r="D56" s="24"/>
      <c r="E56" s="8"/>
      <c r="H56" s="26" t="s">
        <v>20</v>
      </c>
      <c r="I56" s="26"/>
      <c r="J56" s="12">
        <f>COUNTIF(J9:J28,"&lt;=70")</f>
        <v>20</v>
      </c>
      <c r="K56" s="12">
        <f t="shared" ref="K56:L56" si="2">COUNTIF(K9:K28,"&lt;=70")</f>
        <v>20</v>
      </c>
      <c r="L56" s="12">
        <f t="shared" si="2"/>
        <v>20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24"/>
      <c r="H57" s="26" t="s">
        <v>21</v>
      </c>
      <c r="I57" s="26"/>
      <c r="J57" s="12">
        <f>COUNTIF(J9:J28,"&gt;=70")</f>
        <v>0</v>
      </c>
      <c r="K57" s="12">
        <v>20</v>
      </c>
      <c r="L57" s="12">
        <v>20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2:17" x14ac:dyDescent="0.3">
      <c r="C58" s="24"/>
      <c r="D58" s="24"/>
      <c r="E58" s="1"/>
      <c r="H58" s="27" t="s">
        <v>16</v>
      </c>
      <c r="I58" s="27"/>
      <c r="J58" s="13" t="e">
        <f>J55/J57</f>
        <v>#DIV/0!</v>
      </c>
      <c r="K58" s="13">
        <f>K55/K57</f>
        <v>0</v>
      </c>
      <c r="L58" s="13">
        <f t="shared" ref="L58" si="3">L55/L57</f>
        <v>0</v>
      </c>
      <c r="M58" s="14" t="e">
        <f t="shared" ref="M58:Q58" si="4">M55/M57</f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24"/>
      <c r="D59" s="24"/>
      <c r="E59" s="1"/>
      <c r="H59" s="27" t="s">
        <v>17</v>
      </c>
      <c r="I59" s="27"/>
      <c r="J59" s="13" t="e">
        <f>J56/J57</f>
        <v>#DIV/0!</v>
      </c>
      <c r="K59" s="13">
        <f t="shared" ref="K59:Q59" si="5">K56/K57</f>
        <v>1</v>
      </c>
      <c r="L59" s="14">
        <f t="shared" si="5"/>
        <v>1</v>
      </c>
      <c r="M59" s="14" t="e">
        <f t="shared" si="5"/>
        <v>#DIV/0!</v>
      </c>
      <c r="N59" s="14" t="e">
        <f t="shared" si="5"/>
        <v>#DIV/0!</v>
      </c>
      <c r="O59" s="14" t="e">
        <f t="shared" si="5"/>
        <v>#DIV/0!</v>
      </c>
      <c r="P59" s="14" t="e">
        <f t="shared" si="5"/>
        <v>#DIV/0!</v>
      </c>
      <c r="Q59" s="14" t="e">
        <f t="shared" si="5"/>
        <v>#DIV/0!</v>
      </c>
    </row>
    <row r="60" spans="2:17" x14ac:dyDescent="0.3">
      <c r="C60" s="24"/>
      <c r="D60" s="24"/>
      <c r="E60" s="8"/>
    </row>
    <row r="61" spans="2:17" x14ac:dyDescent="0.3">
      <c r="C61" s="1"/>
      <c r="D61" s="1"/>
      <c r="E61" s="8"/>
    </row>
    <row r="62" spans="2:17" ht="30" customHeight="1" x14ac:dyDescent="0.3">
      <c r="J62" s="35"/>
      <c r="K62" s="35"/>
      <c r="L62" s="35"/>
      <c r="M62" s="35"/>
      <c r="N62" s="35"/>
      <c r="O62" s="35"/>
      <c r="P62" s="35"/>
    </row>
    <row r="63" spans="2:17" x14ac:dyDescent="0.3">
      <c r="J63" s="34" t="s">
        <v>18</v>
      </c>
      <c r="K63" s="34"/>
      <c r="L63" s="34"/>
      <c r="M63" s="34"/>
      <c r="N63" s="34"/>
      <c r="O63" s="34"/>
      <c r="P63" s="34"/>
    </row>
  </sheetData>
  <mergeCells count="67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D51:I51"/>
    <mergeCell ref="D52:I52"/>
    <mergeCell ref="D53:I53"/>
    <mergeCell ref="D54:I54"/>
    <mergeCell ref="C55:D55"/>
    <mergeCell ref="H55:I55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26:I26"/>
    <mergeCell ref="D14:I14"/>
    <mergeCell ref="D15:I15"/>
    <mergeCell ref="D16:I16"/>
    <mergeCell ref="D17:I17"/>
    <mergeCell ref="D18:I18"/>
    <mergeCell ref="D20:I20"/>
    <mergeCell ref="D21:I21"/>
    <mergeCell ref="D22:I22"/>
    <mergeCell ref="D23:I23"/>
    <mergeCell ref="D24:I24"/>
    <mergeCell ref="D25:I25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56:L56 J5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58"/>
  <sheetViews>
    <sheetView zoomScale="118" zoomScaleNormal="118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25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25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25" x14ac:dyDescent="0.3">
      <c r="C4" t="s">
        <v>0</v>
      </c>
      <c r="D4" s="28" t="s">
        <v>147</v>
      </c>
      <c r="E4" s="28"/>
      <c r="F4" s="28"/>
      <c r="G4" s="28"/>
      <c r="I4" t="s">
        <v>1</v>
      </c>
      <c r="J4" s="32" t="s">
        <v>195</v>
      </c>
      <c r="K4" s="32"/>
      <c r="M4" t="s">
        <v>2</v>
      </c>
      <c r="N4" s="33">
        <v>45980</v>
      </c>
      <c r="O4" s="33"/>
    </row>
    <row r="5" spans="2:25" ht="6.75" customHeight="1" x14ac:dyDescent="0.3">
      <c r="D5" s="5"/>
      <c r="E5" s="5"/>
      <c r="F5" s="5"/>
      <c r="G5" s="5"/>
    </row>
    <row r="6" spans="2:25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25" ht="11.25" customHeight="1" x14ac:dyDescent="0.3"/>
    <row r="8" spans="2:25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5" x14ac:dyDescent="0.3">
      <c r="B9" s="6">
        <v>1</v>
      </c>
      <c r="C9" s="6" t="s">
        <v>148</v>
      </c>
      <c r="D9" s="40" t="s">
        <v>149</v>
      </c>
      <c r="E9" s="40"/>
      <c r="F9" s="40"/>
      <c r="G9" s="40"/>
      <c r="H9" s="40"/>
      <c r="I9" s="40"/>
      <c r="J9" s="4">
        <v>90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32.857142857142854</v>
      </c>
      <c r="U9" s="1"/>
      <c r="V9" s="1"/>
      <c r="W9" s="1"/>
      <c r="X9" s="1"/>
      <c r="Y9" s="1"/>
    </row>
    <row r="10" spans="2:25" x14ac:dyDescent="0.3">
      <c r="B10" s="6">
        <v>2</v>
      </c>
      <c r="C10" s="6" t="s">
        <v>150</v>
      </c>
      <c r="D10" s="40" t="s">
        <v>151</v>
      </c>
      <c r="E10" s="40"/>
      <c r="F10" s="40"/>
      <c r="G10" s="40"/>
      <c r="H10" s="40"/>
      <c r="I10" s="40"/>
      <c r="J10" s="4">
        <v>80</v>
      </c>
      <c r="K10" s="4">
        <v>80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4" si="0">SUM(J10:P10)/7</f>
        <v>34.285714285714285</v>
      </c>
      <c r="U10" s="1"/>
      <c r="V10" s="1"/>
      <c r="W10" s="1"/>
      <c r="X10" s="1"/>
      <c r="Y10" s="1"/>
    </row>
    <row r="11" spans="2:25" x14ac:dyDescent="0.3">
      <c r="B11" s="6">
        <v>3</v>
      </c>
      <c r="C11" s="6" t="s">
        <v>152</v>
      </c>
      <c r="D11" s="40" t="s">
        <v>153</v>
      </c>
      <c r="E11" s="40"/>
      <c r="F11" s="40"/>
      <c r="G11" s="40"/>
      <c r="H11" s="40"/>
      <c r="I11" s="40"/>
      <c r="J11" s="4">
        <v>90</v>
      </c>
      <c r="K11" s="4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41.428571428571431</v>
      </c>
      <c r="U11" s="1"/>
      <c r="V11" s="1"/>
      <c r="W11" s="1"/>
      <c r="X11" s="1"/>
      <c r="Y11" s="1"/>
    </row>
    <row r="12" spans="2:25" x14ac:dyDescent="0.3">
      <c r="B12" s="6">
        <v>4</v>
      </c>
      <c r="C12" s="6" t="s">
        <v>154</v>
      </c>
      <c r="D12" s="40" t="s">
        <v>155</v>
      </c>
      <c r="E12" s="40"/>
      <c r="F12" s="40"/>
      <c r="G12" s="40"/>
      <c r="H12" s="40"/>
      <c r="I12" s="40"/>
      <c r="J12" s="4">
        <v>90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32.857142857142854</v>
      </c>
      <c r="U12" s="1"/>
      <c r="V12" s="1"/>
      <c r="W12" s="1"/>
      <c r="X12" s="1"/>
      <c r="Y12" s="1"/>
    </row>
    <row r="13" spans="2:25" x14ac:dyDescent="0.3">
      <c r="B13" s="6">
        <v>5</v>
      </c>
      <c r="C13" s="6" t="s">
        <v>156</v>
      </c>
      <c r="D13" s="18" t="s">
        <v>157</v>
      </c>
      <c r="E13" s="19"/>
      <c r="F13" s="19"/>
      <c r="G13" s="19"/>
      <c r="H13" s="19"/>
      <c r="I13" s="20"/>
      <c r="J13" s="4">
        <v>80</v>
      </c>
      <c r="K13" s="4">
        <v>80</v>
      </c>
      <c r="L13" s="4">
        <v>80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34.285714285714285</v>
      </c>
      <c r="U13" s="1"/>
      <c r="V13" s="1"/>
      <c r="W13" s="1"/>
      <c r="X13" s="1"/>
      <c r="Y13" s="1"/>
    </row>
    <row r="14" spans="2:25" x14ac:dyDescent="0.3">
      <c r="B14" s="6">
        <v>6</v>
      </c>
      <c r="C14" s="6" t="s">
        <v>158</v>
      </c>
      <c r="D14" s="29" t="s">
        <v>159</v>
      </c>
      <c r="E14" s="30"/>
      <c r="F14" s="30"/>
      <c r="G14" s="30"/>
      <c r="H14" s="30"/>
      <c r="I14" s="31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  <c r="U14" s="1"/>
      <c r="V14" s="1"/>
      <c r="W14" s="1"/>
      <c r="X14" s="1"/>
      <c r="Y14" s="1"/>
    </row>
    <row r="15" spans="2:25" x14ac:dyDescent="0.3">
      <c r="B15" s="6">
        <v>7</v>
      </c>
      <c r="C15" s="6" t="s">
        <v>160</v>
      </c>
      <c r="D15" s="40" t="s">
        <v>161</v>
      </c>
      <c r="E15" s="40"/>
      <c r="F15" s="40"/>
      <c r="G15" s="40"/>
      <c r="H15" s="40"/>
      <c r="I15" s="40"/>
      <c r="J15" s="4">
        <v>80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40</v>
      </c>
      <c r="U15" s="1"/>
      <c r="V15" s="1"/>
      <c r="W15" s="1"/>
      <c r="X15" s="1"/>
      <c r="Y15" s="1"/>
    </row>
    <row r="16" spans="2:25" x14ac:dyDescent="0.3">
      <c r="B16" s="6">
        <v>8</v>
      </c>
      <c r="C16" s="6" t="s">
        <v>162</v>
      </c>
      <c r="D16" s="40" t="s">
        <v>163</v>
      </c>
      <c r="E16" s="40"/>
      <c r="F16" s="40"/>
      <c r="G16" s="40"/>
      <c r="H16" s="40"/>
      <c r="I16" s="40"/>
      <c r="J16" s="4">
        <v>80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40</v>
      </c>
      <c r="U16" s="1"/>
      <c r="V16" s="1"/>
      <c r="W16" s="1"/>
      <c r="X16" s="1"/>
      <c r="Y16" s="1"/>
    </row>
    <row r="17" spans="2:25" x14ac:dyDescent="0.3">
      <c r="B17" s="6">
        <v>9</v>
      </c>
      <c r="C17" s="6" t="s">
        <v>164</v>
      </c>
      <c r="D17" s="40" t="s">
        <v>165</v>
      </c>
      <c r="E17" s="40"/>
      <c r="F17" s="40"/>
      <c r="G17" s="40"/>
      <c r="H17" s="40"/>
      <c r="I17" s="40"/>
      <c r="J17" s="4">
        <v>90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41.428571428571431</v>
      </c>
      <c r="U17" s="1"/>
      <c r="V17" s="1"/>
      <c r="W17" s="1"/>
      <c r="X17" s="1"/>
      <c r="Y17" s="1"/>
    </row>
    <row r="18" spans="2:25" x14ac:dyDescent="0.3">
      <c r="B18" s="6">
        <v>10</v>
      </c>
      <c r="C18" s="6" t="s">
        <v>166</v>
      </c>
      <c r="D18" s="40" t="s">
        <v>167</v>
      </c>
      <c r="E18" s="40"/>
      <c r="F18" s="40"/>
      <c r="G18" s="40"/>
      <c r="H18" s="40"/>
      <c r="I18" s="4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  <c r="U18" s="1"/>
      <c r="V18" s="1"/>
      <c r="W18" s="1"/>
      <c r="X18" s="1"/>
      <c r="Y18" s="1"/>
    </row>
    <row r="19" spans="2:25" x14ac:dyDescent="0.3">
      <c r="B19" s="6">
        <v>11</v>
      </c>
      <c r="C19" s="6" t="s">
        <v>168</v>
      </c>
      <c r="D19" s="40" t="s">
        <v>169</v>
      </c>
      <c r="E19" s="40"/>
      <c r="F19" s="40"/>
      <c r="G19" s="40"/>
      <c r="H19" s="40"/>
      <c r="I19" s="40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  <c r="U19" s="1"/>
      <c r="V19" s="1"/>
      <c r="W19" s="1"/>
      <c r="X19" s="1"/>
      <c r="Y19" s="1"/>
    </row>
    <row r="20" spans="2:25" x14ac:dyDescent="0.3">
      <c r="B20" s="6">
        <v>12</v>
      </c>
      <c r="C20" s="6" t="s">
        <v>170</v>
      </c>
      <c r="D20" s="40" t="s">
        <v>171</v>
      </c>
      <c r="E20" s="40"/>
      <c r="F20" s="40"/>
      <c r="G20" s="40"/>
      <c r="H20" s="40"/>
      <c r="I20" s="40"/>
      <c r="J20" s="4">
        <v>90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32.857142857142854</v>
      </c>
      <c r="U20" s="1"/>
      <c r="V20" s="1"/>
      <c r="W20" s="1"/>
      <c r="X20" s="1"/>
      <c r="Y20" s="1"/>
    </row>
    <row r="21" spans="2:25" x14ac:dyDescent="0.3">
      <c r="B21" s="6">
        <v>13</v>
      </c>
      <c r="C21" s="6" t="s">
        <v>172</v>
      </c>
      <c r="D21" s="40" t="s">
        <v>173</v>
      </c>
      <c r="E21" s="40"/>
      <c r="F21" s="40"/>
      <c r="G21" s="40"/>
      <c r="H21" s="40"/>
      <c r="I21" s="40"/>
      <c r="J21" s="4">
        <v>90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41.428571428571431</v>
      </c>
      <c r="U21" s="1"/>
      <c r="V21" s="1"/>
      <c r="W21" s="1"/>
      <c r="X21" s="1"/>
      <c r="Y21" s="1"/>
    </row>
    <row r="22" spans="2:25" x14ac:dyDescent="0.3">
      <c r="B22" s="6">
        <v>14</v>
      </c>
      <c r="C22" s="6" t="s">
        <v>174</v>
      </c>
      <c r="D22" s="40" t="s">
        <v>175</v>
      </c>
      <c r="E22" s="40"/>
      <c r="F22" s="40"/>
      <c r="G22" s="40"/>
      <c r="H22" s="40"/>
      <c r="I22" s="40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  <c r="U22" s="1"/>
      <c r="V22" s="1"/>
      <c r="W22" s="1"/>
      <c r="X22" s="1"/>
      <c r="Y22" s="1"/>
    </row>
    <row r="23" spans="2:25" x14ac:dyDescent="0.3">
      <c r="B23" s="6">
        <v>15</v>
      </c>
      <c r="C23" s="6" t="s">
        <v>176</v>
      </c>
      <c r="D23" s="40" t="s">
        <v>177</v>
      </c>
      <c r="E23" s="40"/>
      <c r="F23" s="40"/>
      <c r="G23" s="40"/>
      <c r="H23" s="40"/>
      <c r="I23" s="40"/>
      <c r="J23" s="4">
        <v>80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31.428571428571427</v>
      </c>
      <c r="U23" s="1"/>
      <c r="V23" s="1"/>
      <c r="W23" s="1"/>
      <c r="X23" s="1"/>
      <c r="Y23" s="1"/>
    </row>
    <row r="24" spans="2:25" x14ac:dyDescent="0.3">
      <c r="B24" s="6">
        <v>16</v>
      </c>
      <c r="C24" s="6" t="s">
        <v>178</v>
      </c>
      <c r="D24" s="40" t="s">
        <v>179</v>
      </c>
      <c r="E24" s="40"/>
      <c r="F24" s="40"/>
      <c r="G24" s="40"/>
      <c r="H24" s="40"/>
      <c r="I24" s="40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11.428571428571429</v>
      </c>
      <c r="U24" s="1"/>
      <c r="V24" s="1"/>
      <c r="W24" s="1"/>
      <c r="X24" s="1"/>
      <c r="Y24" s="1"/>
    </row>
    <row r="25" spans="2:25" x14ac:dyDescent="0.3">
      <c r="B25" s="6">
        <v>17</v>
      </c>
      <c r="C25" s="6" t="s">
        <v>180</v>
      </c>
      <c r="D25" s="40" t="s">
        <v>181</v>
      </c>
      <c r="E25" s="40"/>
      <c r="F25" s="40"/>
      <c r="G25" s="40"/>
      <c r="H25" s="40"/>
      <c r="I25" s="40"/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  <c r="U25" s="1"/>
      <c r="V25" s="1"/>
      <c r="W25" s="1"/>
      <c r="X25" s="1"/>
      <c r="Y25" s="1"/>
    </row>
    <row r="26" spans="2:25" x14ac:dyDescent="0.3">
      <c r="B26" s="6">
        <v>18</v>
      </c>
      <c r="C26" s="6" t="s">
        <v>182</v>
      </c>
      <c r="D26" s="40" t="s">
        <v>183</v>
      </c>
      <c r="E26" s="40"/>
      <c r="F26" s="40"/>
      <c r="G26" s="40"/>
      <c r="H26" s="40"/>
      <c r="I26" s="40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  <c r="U26" s="1"/>
      <c r="V26" s="1"/>
      <c r="W26" s="1"/>
      <c r="X26" s="1"/>
      <c r="Y26" s="1"/>
    </row>
    <row r="27" spans="2:25" x14ac:dyDescent="0.3">
      <c r="B27" s="6">
        <v>19</v>
      </c>
      <c r="C27" s="6" t="s">
        <v>184</v>
      </c>
      <c r="D27" s="40" t="s">
        <v>185</v>
      </c>
      <c r="E27" s="40"/>
      <c r="F27" s="40"/>
      <c r="G27" s="40"/>
      <c r="H27" s="40"/>
      <c r="I27" s="40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  <c r="U27" s="1"/>
      <c r="V27" s="1"/>
      <c r="W27" s="1"/>
      <c r="X27" s="1"/>
      <c r="Y27" s="1"/>
    </row>
    <row r="28" spans="2:25" x14ac:dyDescent="0.3">
      <c r="B28" s="6">
        <v>20</v>
      </c>
      <c r="C28" s="6" t="s">
        <v>186</v>
      </c>
      <c r="D28" s="40" t="s">
        <v>187</v>
      </c>
      <c r="E28" s="40"/>
      <c r="F28" s="40"/>
      <c r="G28" s="40"/>
      <c r="H28" s="40"/>
      <c r="I28" s="40"/>
      <c r="J28" s="4">
        <v>90</v>
      </c>
      <c r="K28" s="4">
        <v>70</v>
      </c>
      <c r="L28" s="4">
        <v>70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32.857142857142854</v>
      </c>
      <c r="U28" s="1"/>
      <c r="V28" s="1"/>
      <c r="W28" s="1"/>
      <c r="X28" s="1"/>
      <c r="Y28" s="1"/>
    </row>
    <row r="29" spans="2:25" x14ac:dyDescent="0.3">
      <c r="B29" s="6">
        <v>21</v>
      </c>
      <c r="C29" s="6" t="s">
        <v>188</v>
      </c>
      <c r="D29" s="40" t="s">
        <v>189</v>
      </c>
      <c r="E29" s="40"/>
      <c r="F29" s="40"/>
      <c r="G29" s="40"/>
      <c r="H29" s="40"/>
      <c r="I29" s="40"/>
      <c r="J29" s="4">
        <v>80</v>
      </c>
      <c r="K29" s="4">
        <v>100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40</v>
      </c>
      <c r="U29" s="1"/>
      <c r="V29" s="1"/>
      <c r="W29" s="1"/>
      <c r="X29" s="1"/>
      <c r="Y29" s="1"/>
    </row>
    <row r="30" spans="2:25" x14ac:dyDescent="0.3">
      <c r="B30" s="6">
        <v>22</v>
      </c>
      <c r="C30" s="6" t="s">
        <v>190</v>
      </c>
      <c r="D30" s="40" t="s">
        <v>191</v>
      </c>
      <c r="E30" s="40"/>
      <c r="F30" s="40"/>
      <c r="G30" s="40"/>
      <c r="H30" s="40"/>
      <c r="I30" s="40"/>
      <c r="J30" s="4">
        <v>100</v>
      </c>
      <c r="K30" s="4">
        <v>100</v>
      </c>
      <c r="L30" s="4">
        <v>100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42.857142857142854</v>
      </c>
      <c r="U30" s="1"/>
      <c r="V30" s="1"/>
      <c r="W30" s="1"/>
      <c r="X30" s="1"/>
      <c r="Y30" s="1"/>
    </row>
    <row r="31" spans="2:25" x14ac:dyDescent="0.3">
      <c r="B31" s="6">
        <v>23</v>
      </c>
      <c r="C31" s="6" t="s">
        <v>192</v>
      </c>
      <c r="D31" s="40" t="s">
        <v>193</v>
      </c>
      <c r="E31" s="40"/>
      <c r="F31" s="40"/>
      <c r="G31" s="40"/>
      <c r="H31" s="40"/>
      <c r="I31" s="40"/>
      <c r="J31" s="4">
        <v>80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40</v>
      </c>
      <c r="U31" s="1"/>
      <c r="V31" s="1"/>
      <c r="W31" s="1"/>
      <c r="X31" s="1"/>
      <c r="Y31" s="1"/>
    </row>
    <row r="32" spans="2:25" x14ac:dyDescent="0.3">
      <c r="B32" s="6">
        <v>24</v>
      </c>
      <c r="C32" s="6"/>
      <c r="D32" s="47"/>
      <c r="E32" s="47"/>
      <c r="F32" s="47"/>
      <c r="G32" s="47"/>
      <c r="H32" s="47"/>
      <c r="I32" s="47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  <c r="U32" s="1"/>
      <c r="V32" s="1"/>
      <c r="W32" s="1"/>
      <c r="X32" s="1"/>
      <c r="Y32" s="1"/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36"/>
      <c r="E42" s="36"/>
      <c r="F42" s="36"/>
      <c r="G42" s="36"/>
      <c r="H42" s="36"/>
      <c r="I42" s="3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36"/>
      <c r="E43" s="36"/>
      <c r="F43" s="36"/>
      <c r="G43" s="36"/>
      <c r="H43" s="36"/>
      <c r="I43" s="3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36"/>
      <c r="E44" s="36"/>
      <c r="F44" s="36"/>
      <c r="G44" s="36"/>
      <c r="H44" s="36"/>
      <c r="I44" s="3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36"/>
      <c r="E45" s="36"/>
      <c r="F45" s="36"/>
      <c r="G45" s="36"/>
      <c r="H45" s="36"/>
      <c r="I45" s="3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>SUM(J45:P45)/7</f>
        <v>0</v>
      </c>
    </row>
    <row r="46" spans="2:17" x14ac:dyDescent="0.3">
      <c r="B46" s="6"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>SUM(J46:P46)/7</f>
        <v>0</v>
      </c>
    </row>
    <row r="47" spans="2:17" x14ac:dyDescent="0.3">
      <c r="B47" s="6"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>SUM(J47:P47)/7</f>
        <v>0</v>
      </c>
    </row>
    <row r="48" spans="2:17" x14ac:dyDescent="0.3">
      <c r="B48" s="6"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>SUM(J48:P48)/7</f>
        <v>0</v>
      </c>
    </row>
    <row r="49" spans="2:17" x14ac:dyDescent="0.3">
      <c r="B49" s="6">
        <v>41</v>
      </c>
      <c r="C49" s="3"/>
      <c r="D49" s="37"/>
      <c r="E49" s="38"/>
      <c r="F49" s="38"/>
      <c r="G49" s="38"/>
      <c r="H49" s="38"/>
      <c r="I49" s="39"/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10">
        <f>SUM(J49:P49)/7</f>
        <v>0</v>
      </c>
    </row>
    <row r="50" spans="2:17" x14ac:dyDescent="0.3">
      <c r="C50" s="24"/>
      <c r="D50" s="24"/>
      <c r="E50" s="1"/>
      <c r="H50" s="25" t="s">
        <v>19</v>
      </c>
      <c r="I50" s="25"/>
      <c r="J50" s="11">
        <f>COUNTIF(J9:J41,"&gt;=70")</f>
        <v>21</v>
      </c>
      <c r="K50" s="11">
        <f t="shared" ref="K50:M50" si="1">COUNTIF(K9:K41,"&gt;=70")</f>
        <v>20</v>
      </c>
      <c r="L50" s="11">
        <f t="shared" si="1"/>
        <v>20</v>
      </c>
      <c r="M50" s="11">
        <f t="shared" si="1"/>
        <v>0</v>
      </c>
      <c r="N50" s="11">
        <f t="shared" ref="N50:P50" si="2">COUNTIF(N9:N49,"&gt;=70")</f>
        <v>0</v>
      </c>
      <c r="O50" s="11">
        <f t="shared" si="2"/>
        <v>0</v>
      </c>
      <c r="P50" s="11">
        <f t="shared" si="2"/>
        <v>0</v>
      </c>
      <c r="Q50" s="15">
        <f>COUNTIF(Q9:Q44,"&gt;=70")</f>
        <v>0</v>
      </c>
    </row>
    <row r="51" spans="2:17" x14ac:dyDescent="0.3">
      <c r="C51" s="24"/>
      <c r="D51" s="24"/>
      <c r="E51" s="8"/>
      <c r="H51" s="26" t="s">
        <v>20</v>
      </c>
      <c r="I51" s="26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24"/>
      <c r="D52" s="24"/>
      <c r="E52" s="24"/>
      <c r="H52" s="26" t="s">
        <v>21</v>
      </c>
      <c r="I52" s="26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24"/>
      <c r="D53" s="24"/>
      <c r="E53" s="1"/>
      <c r="H53" s="27" t="s">
        <v>16</v>
      </c>
      <c r="I53" s="27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24"/>
      <c r="D54" s="24"/>
      <c r="E54" s="1"/>
      <c r="H54" s="27" t="s">
        <v>17</v>
      </c>
      <c r="I54" s="27"/>
      <c r="J54" s="13">
        <v>0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24"/>
      <c r="D55" s="24"/>
      <c r="E55" s="8"/>
    </row>
    <row r="56" spans="2:17" x14ac:dyDescent="0.3">
      <c r="C56" s="1"/>
      <c r="D56" s="1"/>
      <c r="E56" s="8"/>
    </row>
    <row r="57" spans="2:17" ht="30" customHeight="1" x14ac:dyDescent="0.3">
      <c r="J57" s="35"/>
      <c r="K57" s="35"/>
      <c r="L57" s="35"/>
      <c r="M57" s="35"/>
      <c r="N57" s="35"/>
      <c r="O57" s="35"/>
      <c r="P57" s="35"/>
    </row>
    <row r="58" spans="2:17" x14ac:dyDescent="0.3">
      <c r="J58" s="34" t="s">
        <v>18</v>
      </c>
      <c r="K58" s="34"/>
      <c r="L58" s="34"/>
      <c r="M58" s="34"/>
      <c r="N58" s="34"/>
      <c r="O58" s="34"/>
      <c r="P58" s="34"/>
    </row>
  </sheetData>
  <mergeCells count="62">
    <mergeCell ref="D14:I14"/>
    <mergeCell ref="C54:D54"/>
    <mergeCell ref="H54:I54"/>
    <mergeCell ref="C55:D55"/>
    <mergeCell ref="J57:P57"/>
    <mergeCell ref="D46:I46"/>
    <mergeCell ref="D47:I47"/>
    <mergeCell ref="D48:I48"/>
    <mergeCell ref="D49:I49"/>
    <mergeCell ref="C50:D50"/>
    <mergeCell ref="H50:I50"/>
    <mergeCell ref="D45:I45"/>
    <mergeCell ref="D37:I37"/>
    <mergeCell ref="D38:I38"/>
    <mergeCell ref="D39:I39"/>
    <mergeCell ref="D40:I40"/>
    <mergeCell ref="J58:P58"/>
    <mergeCell ref="C51:D51"/>
    <mergeCell ref="H51:I51"/>
    <mergeCell ref="C52:E52"/>
    <mergeCell ref="H52:I52"/>
    <mergeCell ref="C53:D53"/>
    <mergeCell ref="H53:I53"/>
    <mergeCell ref="D41:I41"/>
    <mergeCell ref="D42:I42"/>
    <mergeCell ref="D43:I43"/>
    <mergeCell ref="D44:I44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118" zoomScaleNormal="118" zoomScaleSheetLayoutView="128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147</v>
      </c>
      <c r="E4" s="28"/>
      <c r="F4" s="28"/>
      <c r="G4" s="28"/>
      <c r="I4" t="s">
        <v>1</v>
      </c>
      <c r="J4" s="32" t="s">
        <v>194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196</v>
      </c>
      <c r="D9" s="40" t="s">
        <v>197</v>
      </c>
      <c r="E9" s="40"/>
      <c r="F9" s="40"/>
      <c r="G9" s="40"/>
      <c r="H9" s="40"/>
      <c r="I9" s="40"/>
      <c r="J9" s="4">
        <v>80</v>
      </c>
      <c r="K9" s="4">
        <v>80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34.285714285714285</v>
      </c>
    </row>
    <row r="10" spans="2:18" x14ac:dyDescent="0.3">
      <c r="B10" s="6">
        <f>B9+1</f>
        <v>2</v>
      </c>
      <c r="C10" s="6" t="s">
        <v>198</v>
      </c>
      <c r="D10" s="40" t="s">
        <v>199</v>
      </c>
      <c r="E10" s="40"/>
      <c r="F10" s="40"/>
      <c r="G10" s="40"/>
      <c r="H10" s="40"/>
      <c r="I10" s="40"/>
      <c r="J10" s="4">
        <v>80</v>
      </c>
      <c r="K10" s="4">
        <v>80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34.285714285714285</v>
      </c>
    </row>
    <row r="11" spans="2:18" x14ac:dyDescent="0.3">
      <c r="B11" s="6">
        <f t="shared" ref="B11:B53" si="1">B10+1</f>
        <v>3</v>
      </c>
      <c r="C11" s="6" t="s">
        <v>200</v>
      </c>
      <c r="D11" s="40" t="s">
        <v>201</v>
      </c>
      <c r="E11" s="40"/>
      <c r="F11" s="40"/>
      <c r="G11" s="40"/>
      <c r="H11" s="40"/>
      <c r="I11" s="40"/>
      <c r="J11" s="4">
        <v>80</v>
      </c>
      <c r="K11" s="4">
        <v>80</v>
      </c>
      <c r="L11" s="4">
        <v>80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34.285714285714285</v>
      </c>
    </row>
    <row r="12" spans="2:18" x14ac:dyDescent="0.3">
      <c r="B12" s="6">
        <f t="shared" si="1"/>
        <v>4</v>
      </c>
      <c r="C12" s="6" t="s">
        <v>202</v>
      </c>
      <c r="D12" s="40" t="s">
        <v>203</v>
      </c>
      <c r="E12" s="40"/>
      <c r="F12" s="40"/>
      <c r="G12" s="40"/>
      <c r="H12" s="40"/>
      <c r="I12" s="40"/>
      <c r="J12" s="4">
        <v>90</v>
      </c>
      <c r="K12" s="4">
        <v>90</v>
      </c>
      <c r="L12" s="4">
        <v>90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38.571428571428569</v>
      </c>
    </row>
    <row r="13" spans="2:18" x14ac:dyDescent="0.3">
      <c r="B13" s="6">
        <f t="shared" si="1"/>
        <v>5</v>
      </c>
      <c r="C13" s="6" t="s">
        <v>204</v>
      </c>
      <c r="D13" s="40" t="s">
        <v>205</v>
      </c>
      <c r="E13" s="40"/>
      <c r="F13" s="40"/>
      <c r="G13" s="40"/>
      <c r="H13" s="40"/>
      <c r="I13" s="40"/>
      <c r="J13" s="4">
        <v>100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42.857142857142854</v>
      </c>
    </row>
    <row r="14" spans="2:18" x14ac:dyDescent="0.3">
      <c r="B14" s="6">
        <f t="shared" si="1"/>
        <v>6</v>
      </c>
      <c r="C14" s="6" t="s">
        <v>206</v>
      </c>
      <c r="D14" s="40" t="s">
        <v>207</v>
      </c>
      <c r="E14" s="40"/>
      <c r="F14" s="40"/>
      <c r="G14" s="40"/>
      <c r="H14" s="40"/>
      <c r="I14" s="40"/>
      <c r="J14" s="4">
        <v>90</v>
      </c>
      <c r="K14" s="4">
        <v>90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38.571428571428569</v>
      </c>
    </row>
    <row r="15" spans="2:18" x14ac:dyDescent="0.3">
      <c r="B15" s="6">
        <f t="shared" si="1"/>
        <v>7</v>
      </c>
      <c r="C15" s="6" t="s">
        <v>208</v>
      </c>
      <c r="D15" s="40" t="s">
        <v>209</v>
      </c>
      <c r="E15" s="40"/>
      <c r="F15" s="40"/>
      <c r="G15" s="40"/>
      <c r="H15" s="40"/>
      <c r="I15" s="40"/>
      <c r="J15" s="4">
        <v>80</v>
      </c>
      <c r="K15" s="4">
        <v>80</v>
      </c>
      <c r="L15" s="4">
        <v>80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34.285714285714285</v>
      </c>
    </row>
    <row r="16" spans="2:18" x14ac:dyDescent="0.3">
      <c r="B16" s="6">
        <f t="shared" si="1"/>
        <v>8</v>
      </c>
      <c r="C16" s="6" t="s">
        <v>210</v>
      </c>
      <c r="D16" s="40" t="s">
        <v>211</v>
      </c>
      <c r="E16" s="40"/>
      <c r="F16" s="40"/>
      <c r="G16" s="40"/>
      <c r="H16" s="40"/>
      <c r="I16" s="40"/>
      <c r="J16" s="4">
        <v>80</v>
      </c>
      <c r="K16" s="4">
        <v>80</v>
      </c>
      <c r="L16" s="4">
        <v>80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34.285714285714285</v>
      </c>
    </row>
    <row r="17" spans="2:17" x14ac:dyDescent="0.3">
      <c r="B17" s="6">
        <f t="shared" si="1"/>
        <v>9</v>
      </c>
      <c r="C17" s="6" t="s">
        <v>212</v>
      </c>
      <c r="D17" s="40" t="s">
        <v>213</v>
      </c>
      <c r="E17" s="40"/>
      <c r="F17" s="40"/>
      <c r="G17" s="40"/>
      <c r="H17" s="40"/>
      <c r="I17" s="40"/>
      <c r="J17" s="4">
        <v>80</v>
      </c>
      <c r="K17" s="4">
        <v>80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34.285714285714285</v>
      </c>
    </row>
    <row r="18" spans="2:17" x14ac:dyDescent="0.3">
      <c r="B18" s="6">
        <f t="shared" si="1"/>
        <v>10</v>
      </c>
      <c r="C18" s="6" t="s">
        <v>214</v>
      </c>
      <c r="D18" s="40" t="s">
        <v>215</v>
      </c>
      <c r="E18" s="40"/>
      <c r="F18" s="40"/>
      <c r="G18" s="40"/>
      <c r="H18" s="40"/>
      <c r="I18" s="40"/>
      <c r="J18" s="4">
        <v>80</v>
      </c>
      <c r="K18" s="4">
        <v>80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34.285714285714285</v>
      </c>
    </row>
    <row r="19" spans="2:17" x14ac:dyDescent="0.3">
      <c r="B19" s="6">
        <f t="shared" si="1"/>
        <v>11</v>
      </c>
      <c r="C19" s="6" t="s">
        <v>216</v>
      </c>
      <c r="D19" s="40" t="s">
        <v>217</v>
      </c>
      <c r="E19" s="40"/>
      <c r="F19" s="40"/>
      <c r="G19" s="40"/>
      <c r="H19" s="40"/>
      <c r="I19" s="40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</row>
    <row r="20" spans="2:17" ht="14.55" customHeight="1" x14ac:dyDescent="0.3">
      <c r="B20" s="6">
        <f t="shared" si="1"/>
        <v>12</v>
      </c>
      <c r="C20" s="6" t="s">
        <v>218</v>
      </c>
      <c r="D20" s="48" t="s">
        <v>219</v>
      </c>
      <c r="E20" s="48"/>
      <c r="F20" s="48"/>
      <c r="G20" s="48"/>
      <c r="H20" s="48"/>
      <c r="I20" s="48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f t="shared" si="1"/>
        <v>13</v>
      </c>
      <c r="C21" s="6" t="s">
        <v>220</v>
      </c>
      <c r="D21" s="40" t="s">
        <v>221</v>
      </c>
      <c r="E21" s="40"/>
      <c r="F21" s="40"/>
      <c r="G21" s="40"/>
      <c r="H21" s="40"/>
      <c r="I21" s="40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222</v>
      </c>
      <c r="D22" s="40" t="s">
        <v>223</v>
      </c>
      <c r="E22" s="40"/>
      <c r="F22" s="40"/>
      <c r="G22" s="40"/>
      <c r="H22" s="40"/>
      <c r="I22" s="40"/>
      <c r="J22" s="4">
        <v>80</v>
      </c>
      <c r="K22" s="4">
        <v>80</v>
      </c>
      <c r="L22" s="4">
        <v>80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34.285714285714285</v>
      </c>
    </row>
    <row r="23" spans="2:17" x14ac:dyDescent="0.3">
      <c r="B23" s="6">
        <f t="shared" si="1"/>
        <v>15</v>
      </c>
      <c r="C23" s="6" t="s">
        <v>224</v>
      </c>
      <c r="D23" s="40" t="s">
        <v>225</v>
      </c>
      <c r="E23" s="40"/>
      <c r="F23" s="40"/>
      <c r="G23" s="40"/>
      <c r="H23" s="40"/>
      <c r="I23" s="40"/>
      <c r="J23" s="4">
        <v>80</v>
      </c>
      <c r="K23" s="4">
        <v>80</v>
      </c>
      <c r="L23" s="4">
        <v>80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34.285714285714285</v>
      </c>
    </row>
    <row r="24" spans="2:17" x14ac:dyDescent="0.3">
      <c r="B24" s="6">
        <f t="shared" si="1"/>
        <v>16</v>
      </c>
      <c r="C24" s="6" t="s">
        <v>226</v>
      </c>
      <c r="D24" s="40" t="s">
        <v>227</v>
      </c>
      <c r="E24" s="40"/>
      <c r="F24" s="40"/>
      <c r="G24" s="40"/>
      <c r="H24" s="40"/>
      <c r="I24" s="40"/>
      <c r="J24" s="4">
        <v>100</v>
      </c>
      <c r="K24" s="4">
        <v>100</v>
      </c>
      <c r="L24" s="4">
        <v>100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42.857142857142854</v>
      </c>
    </row>
    <row r="25" spans="2:17" x14ac:dyDescent="0.3">
      <c r="B25" s="6">
        <f t="shared" si="1"/>
        <v>17</v>
      </c>
      <c r="C25" s="6" t="s">
        <v>228</v>
      </c>
      <c r="D25" s="40" t="s">
        <v>229</v>
      </c>
      <c r="E25" s="40"/>
      <c r="F25" s="40"/>
      <c r="G25" s="40"/>
      <c r="H25" s="40"/>
      <c r="I25" s="40"/>
      <c r="J25" s="4">
        <v>80</v>
      </c>
      <c r="K25" s="4">
        <v>80</v>
      </c>
      <c r="L25" s="4">
        <v>80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34.285714285714285</v>
      </c>
    </row>
    <row r="26" spans="2:17" x14ac:dyDescent="0.3">
      <c r="B26" s="6">
        <f t="shared" si="1"/>
        <v>18</v>
      </c>
      <c r="C26" s="6" t="s">
        <v>78</v>
      </c>
      <c r="D26" s="40" t="s">
        <v>79</v>
      </c>
      <c r="E26" s="40"/>
      <c r="F26" s="40"/>
      <c r="G26" s="40"/>
      <c r="H26" s="40"/>
      <c r="I26" s="40"/>
      <c r="J26" s="4">
        <v>80</v>
      </c>
      <c r="K26" s="4">
        <v>80</v>
      </c>
      <c r="L26" s="4">
        <v>80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34.285714285714285</v>
      </c>
    </row>
    <row r="27" spans="2:17" x14ac:dyDescent="0.3">
      <c r="B27" s="6">
        <f t="shared" si="1"/>
        <v>19</v>
      </c>
      <c r="C27" s="6" t="s">
        <v>230</v>
      </c>
      <c r="D27" s="40" t="s">
        <v>231</v>
      </c>
      <c r="E27" s="40"/>
      <c r="F27" s="40"/>
      <c r="G27" s="40"/>
      <c r="H27" s="40"/>
      <c r="I27" s="40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/>
      <c r="D28" s="40"/>
      <c r="E28" s="40"/>
      <c r="F28" s="40"/>
      <c r="G28" s="40"/>
      <c r="H28" s="40"/>
      <c r="I28" s="40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f t="shared" si="1"/>
        <v>21</v>
      </c>
      <c r="C29" s="6"/>
      <c r="D29" s="40"/>
      <c r="E29" s="40"/>
      <c r="F29" s="40"/>
      <c r="G29" s="40"/>
      <c r="H29" s="40"/>
      <c r="I29" s="40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f t="shared" si="1"/>
        <v>22</v>
      </c>
      <c r="C30" s="6"/>
      <c r="D30" s="40"/>
      <c r="E30" s="40"/>
      <c r="F30" s="40"/>
      <c r="G30" s="40"/>
      <c r="H30" s="40"/>
      <c r="I30" s="40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/>
      <c r="D31" s="40"/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f t="shared" si="1"/>
        <v>24</v>
      </c>
      <c r="C32" s="6"/>
      <c r="D32" s="40"/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f t="shared" si="1"/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f t="shared" si="1"/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f t="shared" si="1"/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f t="shared" si="1"/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f t="shared" si="1"/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f t="shared" si="1"/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f t="shared" si="1"/>
        <v>32</v>
      </c>
      <c r="C40" s="6"/>
      <c r="D40" s="36"/>
      <c r="E40" s="36"/>
      <c r="F40" s="36"/>
      <c r="G40" s="36"/>
      <c r="H40" s="36"/>
      <c r="I40" s="3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f t="shared" si="1"/>
        <v>33</v>
      </c>
      <c r="C41" s="6"/>
      <c r="D41" s="36"/>
      <c r="E41" s="36"/>
      <c r="F41" s="36"/>
      <c r="G41" s="36"/>
      <c r="H41" s="36"/>
      <c r="I41" s="3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f t="shared" si="1"/>
        <v>34</v>
      </c>
      <c r="C42" s="6"/>
      <c r="D42" s="36"/>
      <c r="E42" s="36"/>
      <c r="F42" s="36"/>
      <c r="G42" s="36"/>
      <c r="H42" s="36"/>
      <c r="I42" s="3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f t="shared" si="1"/>
        <v>35</v>
      </c>
      <c r="C43" s="6"/>
      <c r="D43" s="36"/>
      <c r="E43" s="36"/>
      <c r="F43" s="36"/>
      <c r="G43" s="36"/>
      <c r="H43" s="36"/>
      <c r="I43" s="3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24"/>
      <c r="D54" s="24"/>
      <c r="E54" s="1"/>
      <c r="H54" s="25" t="s">
        <v>19</v>
      </c>
      <c r="I54" s="25"/>
      <c r="J54" s="11">
        <f>COUNTIF(J9:J36,"&gt;=70")</f>
        <v>19</v>
      </c>
      <c r="K54" s="11">
        <f t="shared" ref="K54:O54" si="2">COUNTIF(K9:K36,"&gt;=70")</f>
        <v>19</v>
      </c>
      <c r="L54" s="11">
        <f t="shared" si="2"/>
        <v>19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ref="P54" si="3">COUNTIF(P9:P53,"&gt;=70")</f>
        <v>0</v>
      </c>
      <c r="Q54" s="15">
        <f>COUNTIF(Q9:Q48,"&gt;=70")</f>
        <v>0</v>
      </c>
    </row>
    <row r="55" spans="2:17" x14ac:dyDescent="0.3">
      <c r="C55" s="24"/>
      <c r="D55" s="24"/>
      <c r="E55" s="8"/>
      <c r="H55" s="26" t="s">
        <v>20</v>
      </c>
      <c r="I55" s="26"/>
      <c r="J55" s="12">
        <f>COUNTIF(J9:J36,"&lt;=69")</f>
        <v>9</v>
      </c>
      <c r="K55" s="12">
        <f t="shared" ref="K55:N55" si="4">COUNTIF(K9:K36,"&lt;=69")</f>
        <v>9</v>
      </c>
      <c r="L55" s="12">
        <f t="shared" si="4"/>
        <v>9</v>
      </c>
      <c r="M55" s="12">
        <f t="shared" si="4"/>
        <v>28</v>
      </c>
      <c r="N55" s="12">
        <f t="shared" si="4"/>
        <v>28</v>
      </c>
      <c r="O55" s="12">
        <v>0</v>
      </c>
      <c r="P55" s="12">
        <v>0</v>
      </c>
      <c r="Q55" s="12">
        <v>0</v>
      </c>
    </row>
    <row r="56" spans="2:17" x14ac:dyDescent="0.3">
      <c r="C56" s="24"/>
      <c r="D56" s="24"/>
      <c r="E56" s="24"/>
      <c r="H56" s="26" t="s">
        <v>21</v>
      </c>
      <c r="I56" s="26"/>
      <c r="J56" s="12">
        <v>28</v>
      </c>
      <c r="K56" s="12">
        <v>28</v>
      </c>
      <c r="L56" s="12">
        <v>28</v>
      </c>
      <c r="M56" s="12">
        <v>28</v>
      </c>
      <c r="N56" s="12">
        <v>28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1"/>
      <c r="H57" s="27" t="s">
        <v>16</v>
      </c>
      <c r="I57" s="27"/>
      <c r="J57" s="13">
        <f>J54/J56</f>
        <v>0.6785714285714286</v>
      </c>
      <c r="K57" s="14">
        <f t="shared" ref="K57:Q57" si="5">K54/K56</f>
        <v>0.6785714285714286</v>
      </c>
      <c r="L57" s="14">
        <f t="shared" si="5"/>
        <v>0.6785714285714286</v>
      </c>
      <c r="M57" s="14">
        <f t="shared" si="5"/>
        <v>0</v>
      </c>
      <c r="N57" s="14">
        <f t="shared" si="5"/>
        <v>0</v>
      </c>
      <c r="O57" s="14" t="e">
        <f t="shared" si="5"/>
        <v>#DIV/0!</v>
      </c>
      <c r="P57" s="14" t="e">
        <f t="shared" si="5"/>
        <v>#DIV/0!</v>
      </c>
      <c r="Q57" s="14" t="e">
        <f t="shared" si="5"/>
        <v>#DIV/0!</v>
      </c>
    </row>
    <row r="58" spans="2:17" x14ac:dyDescent="0.3">
      <c r="C58" s="24"/>
      <c r="D58" s="24"/>
      <c r="E58" s="1"/>
      <c r="H58" s="27" t="s">
        <v>17</v>
      </c>
      <c r="I58" s="27"/>
      <c r="J58" s="13">
        <f>J55/J56</f>
        <v>0.32142857142857145</v>
      </c>
      <c r="K58" s="13">
        <f t="shared" ref="K58:Q58" si="6">K55/K56</f>
        <v>0.32142857142857145</v>
      </c>
      <c r="L58" s="14">
        <f t="shared" si="6"/>
        <v>0.32142857142857145</v>
      </c>
      <c r="M58" s="14">
        <f t="shared" si="6"/>
        <v>1</v>
      </c>
      <c r="N58" s="14">
        <f t="shared" si="6"/>
        <v>1</v>
      </c>
      <c r="O58" s="14" t="e">
        <f t="shared" si="6"/>
        <v>#DIV/0!</v>
      </c>
      <c r="P58" s="14" t="e">
        <f t="shared" si="6"/>
        <v>#DIV/0!</v>
      </c>
      <c r="Q58" s="14" t="e">
        <f t="shared" si="6"/>
        <v>#DIV/0!</v>
      </c>
    </row>
    <row r="59" spans="2:17" x14ac:dyDescent="0.3">
      <c r="C59" s="24"/>
      <c r="D59" s="24"/>
      <c r="E59" s="8"/>
    </row>
    <row r="60" spans="2:17" x14ac:dyDescent="0.3">
      <c r="C60" s="1"/>
      <c r="D60" s="1"/>
      <c r="E60" s="8"/>
    </row>
    <row r="61" spans="2:17" ht="30" customHeight="1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58"/>
  <sheetViews>
    <sheetView tabSelected="1" zoomScale="112" zoomScaleNormal="112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140</v>
      </c>
      <c r="E4" s="28"/>
      <c r="F4" s="28"/>
      <c r="G4" s="28"/>
      <c r="I4" t="s">
        <v>1</v>
      </c>
      <c r="J4" s="32" t="s">
        <v>232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46</v>
      </c>
      <c r="D9" s="29" t="s">
        <v>47</v>
      </c>
      <c r="E9" s="30"/>
      <c r="F9" s="30"/>
      <c r="G9" s="30"/>
      <c r="H9" s="30"/>
      <c r="I9" s="3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x14ac:dyDescent="0.3">
      <c r="B10" s="6">
        <f>B9+1</f>
        <v>2</v>
      </c>
      <c r="C10" s="17" t="s">
        <v>48</v>
      </c>
      <c r="D10" s="29" t="s">
        <v>49</v>
      </c>
      <c r="E10" s="30"/>
      <c r="F10" s="30"/>
      <c r="G10" s="30"/>
      <c r="H10" s="30"/>
      <c r="I10" s="3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0</v>
      </c>
    </row>
    <row r="11" spans="2:18" x14ac:dyDescent="0.3">
      <c r="B11" s="6">
        <v>3</v>
      </c>
      <c r="C11" s="6" t="s">
        <v>70</v>
      </c>
      <c r="D11" s="29" t="s">
        <v>29</v>
      </c>
      <c r="E11" s="30"/>
      <c r="F11" s="30"/>
      <c r="G11" s="30"/>
      <c r="H11" s="30"/>
      <c r="I11" s="31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233</v>
      </c>
      <c r="D12" s="29" t="s">
        <v>234</v>
      </c>
      <c r="E12" s="30"/>
      <c r="F12" s="30"/>
      <c r="G12" s="30"/>
      <c r="H12" s="30"/>
      <c r="I12" s="31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50</v>
      </c>
      <c r="D13" s="29" t="s">
        <v>235</v>
      </c>
      <c r="E13" s="30"/>
      <c r="F13" s="30"/>
      <c r="G13" s="30"/>
      <c r="H13" s="30"/>
      <c r="I13" s="3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51</v>
      </c>
      <c r="D14" s="29" t="s">
        <v>52</v>
      </c>
      <c r="E14" s="30"/>
      <c r="F14" s="30"/>
      <c r="G14" s="30"/>
      <c r="H14" s="30"/>
      <c r="I14" s="3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31</v>
      </c>
      <c r="D15" s="29" t="s">
        <v>32</v>
      </c>
      <c r="E15" s="30"/>
      <c r="F15" s="30"/>
      <c r="G15" s="30"/>
      <c r="H15" s="30"/>
      <c r="I15" s="3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16" t="s">
        <v>35</v>
      </c>
      <c r="D16" s="29" t="s">
        <v>72</v>
      </c>
      <c r="E16" s="30"/>
      <c r="F16" s="30"/>
      <c r="G16" s="30"/>
      <c r="H16" s="30"/>
      <c r="I16" s="3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236</v>
      </c>
      <c r="D17" s="29" t="s">
        <v>36</v>
      </c>
      <c r="E17" s="30"/>
      <c r="F17" s="30"/>
      <c r="G17" s="30"/>
      <c r="H17" s="30"/>
      <c r="I17" s="3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237</v>
      </c>
      <c r="D18" s="18" t="s">
        <v>53</v>
      </c>
      <c r="E18" s="19"/>
      <c r="F18" s="19"/>
      <c r="G18" s="19"/>
      <c r="H18" s="19"/>
      <c r="I18" s="2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6" t="s">
        <v>54</v>
      </c>
      <c r="D19" s="49" t="s">
        <v>55</v>
      </c>
      <c r="E19" s="50"/>
      <c r="F19" s="50"/>
      <c r="G19" s="50"/>
      <c r="H19" s="50"/>
      <c r="I19" s="51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6" t="s">
        <v>238</v>
      </c>
      <c r="D20" s="29" t="s">
        <v>56</v>
      </c>
      <c r="E20" s="30"/>
      <c r="F20" s="30"/>
      <c r="G20" s="30"/>
      <c r="H20" s="30"/>
      <c r="I20" s="31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239</v>
      </c>
      <c r="D21" s="29" t="s">
        <v>37</v>
      </c>
      <c r="E21" s="30"/>
      <c r="F21" s="30"/>
      <c r="G21" s="30"/>
      <c r="H21" s="30"/>
      <c r="I21" s="3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 t="s">
        <v>38</v>
      </c>
      <c r="D22" s="49" t="s">
        <v>39</v>
      </c>
      <c r="E22" s="50"/>
      <c r="F22" s="50"/>
      <c r="G22" s="50"/>
      <c r="H22" s="50"/>
      <c r="I22" s="5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 t="s">
        <v>240</v>
      </c>
      <c r="D23" s="29" t="s">
        <v>241</v>
      </c>
      <c r="E23" s="30"/>
      <c r="F23" s="30"/>
      <c r="G23" s="30"/>
      <c r="H23" s="30"/>
      <c r="I23" s="31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 t="s">
        <v>87</v>
      </c>
      <c r="D24" s="29" t="s">
        <v>88</v>
      </c>
      <c r="E24" s="30"/>
      <c r="F24" s="30"/>
      <c r="G24" s="30"/>
      <c r="H24" s="30"/>
      <c r="I24" s="31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 t="s">
        <v>82</v>
      </c>
      <c r="D25" s="29" t="s">
        <v>83</v>
      </c>
      <c r="E25" s="30"/>
      <c r="F25" s="30"/>
      <c r="G25" s="30"/>
      <c r="H25" s="30"/>
      <c r="I25" s="31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 t="s">
        <v>74</v>
      </c>
      <c r="D26" s="29" t="s">
        <v>41</v>
      </c>
      <c r="E26" s="30"/>
      <c r="F26" s="30"/>
      <c r="G26" s="30"/>
      <c r="H26" s="30"/>
      <c r="I26" s="31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 t="s">
        <v>242</v>
      </c>
      <c r="D27" s="40" t="s">
        <v>57</v>
      </c>
      <c r="E27" s="40"/>
      <c r="F27" s="40"/>
      <c r="G27" s="40"/>
      <c r="H27" s="40"/>
      <c r="I27" s="40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 t="s">
        <v>58</v>
      </c>
      <c r="D28" s="40" t="s">
        <v>59</v>
      </c>
      <c r="E28" s="40"/>
      <c r="F28" s="40"/>
      <c r="G28" s="40"/>
      <c r="H28" s="40"/>
      <c r="I28" s="40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 t="s">
        <v>60</v>
      </c>
      <c r="D29" s="40" t="s">
        <v>61</v>
      </c>
      <c r="E29" s="40"/>
      <c r="F29" s="40"/>
      <c r="G29" s="40"/>
      <c r="H29" s="40"/>
      <c r="I29" s="40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 t="s">
        <v>243</v>
      </c>
      <c r="D30" s="52" t="s">
        <v>244</v>
      </c>
      <c r="E30" s="52"/>
      <c r="F30" s="52"/>
      <c r="G30" s="52"/>
      <c r="H30" s="52"/>
      <c r="I30" s="52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 t="s">
        <v>62</v>
      </c>
      <c r="D31" s="40" t="s">
        <v>63</v>
      </c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 t="s">
        <v>245</v>
      </c>
      <c r="D32" s="40" t="s">
        <v>64</v>
      </c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 t="s">
        <v>246</v>
      </c>
      <c r="D33" s="40" t="s">
        <v>247</v>
      </c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 t="s">
        <v>43</v>
      </c>
      <c r="D34" s="40" t="s">
        <v>248</v>
      </c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 t="s">
        <v>84</v>
      </c>
      <c r="D35" s="40" t="s">
        <v>85</v>
      </c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 t="s">
        <v>67</v>
      </c>
      <c r="D36" s="40" t="s">
        <v>86</v>
      </c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 t="s">
        <v>249</v>
      </c>
      <c r="D37" s="40" t="s">
        <v>69</v>
      </c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3"/>
      <c r="D49" s="37"/>
      <c r="E49" s="38"/>
      <c r="F49" s="38"/>
      <c r="G49" s="38"/>
      <c r="H49" s="38"/>
      <c r="I49" s="39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C50" s="24"/>
      <c r="D50" s="24"/>
      <c r="E50" s="1"/>
      <c r="H50" s="25" t="s">
        <v>19</v>
      </c>
      <c r="I50" s="25"/>
      <c r="J50" s="11">
        <f>COUNTIF(J9:J34,"&gt;=70")</f>
        <v>0</v>
      </c>
      <c r="K50" s="11">
        <f t="shared" ref="K50:L50" si="1">COUNTIF(K9:K34,"&gt;=70")</f>
        <v>0</v>
      </c>
      <c r="L50" s="11">
        <f t="shared" si="1"/>
        <v>0</v>
      </c>
      <c r="M50" s="11">
        <f t="shared" ref="M50:P50" si="2">COUNTIF(M9:M49,"&gt;=70")</f>
        <v>0</v>
      </c>
      <c r="N50" s="11">
        <f t="shared" si="2"/>
        <v>0</v>
      </c>
      <c r="O50" s="11">
        <f t="shared" si="2"/>
        <v>0</v>
      </c>
      <c r="P50" s="11">
        <f t="shared" si="2"/>
        <v>0</v>
      </c>
      <c r="Q50" s="15">
        <f>COUNTIF(Q9:Q45,"&gt;=70")</f>
        <v>0</v>
      </c>
    </row>
    <row r="51" spans="2:17" x14ac:dyDescent="0.3">
      <c r="C51" s="24"/>
      <c r="D51" s="24"/>
      <c r="E51" s="8"/>
      <c r="H51" s="26" t="s">
        <v>20</v>
      </c>
      <c r="I51" s="26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24"/>
      <c r="D52" s="24"/>
      <c r="E52" s="24"/>
      <c r="H52" s="26" t="s">
        <v>21</v>
      </c>
      <c r="I52" s="26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24"/>
      <c r="D53" s="24"/>
      <c r="E53" s="1"/>
      <c r="H53" s="27" t="s">
        <v>16</v>
      </c>
      <c r="I53" s="27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24"/>
      <c r="D54" s="24"/>
      <c r="E54" s="1"/>
      <c r="H54" s="27" t="s">
        <v>17</v>
      </c>
      <c r="I54" s="27"/>
      <c r="J54" s="13" t="e">
        <f>J51/J52</f>
        <v>#DIV/0!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24"/>
      <c r="D55" s="24"/>
      <c r="E55" s="8"/>
    </row>
    <row r="56" spans="2:17" x14ac:dyDescent="0.3">
      <c r="C56" s="1"/>
      <c r="D56" s="1"/>
      <c r="E56" s="8"/>
    </row>
    <row r="57" spans="2:17" ht="30" customHeight="1" x14ac:dyDescent="0.3">
      <c r="J57" s="35"/>
      <c r="K57" s="35"/>
      <c r="L57" s="35"/>
      <c r="M57" s="35"/>
      <c r="N57" s="35"/>
      <c r="O57" s="35"/>
      <c r="P57" s="35"/>
    </row>
    <row r="58" spans="2:17" x14ac:dyDescent="0.3">
      <c r="J58" s="34" t="s">
        <v>18</v>
      </c>
      <c r="K58" s="34"/>
      <c r="L58" s="34"/>
      <c r="M58" s="34"/>
      <c r="N58" s="34"/>
      <c r="O58" s="34"/>
      <c r="P58" s="34"/>
    </row>
  </sheetData>
  <mergeCells count="62">
    <mergeCell ref="C54:D54"/>
    <mergeCell ref="H54:I54"/>
    <mergeCell ref="C55:D55"/>
    <mergeCell ref="J57:P57"/>
    <mergeCell ref="J58:P58"/>
    <mergeCell ref="C51:D51"/>
    <mergeCell ref="H51:I51"/>
    <mergeCell ref="C52:E52"/>
    <mergeCell ref="H52:I52"/>
    <mergeCell ref="C53:D53"/>
    <mergeCell ref="H53:I53"/>
    <mergeCell ref="D46:I46"/>
    <mergeCell ref="D47:I47"/>
    <mergeCell ref="D48:I48"/>
    <mergeCell ref="D49:I49"/>
    <mergeCell ref="C50:D50"/>
    <mergeCell ref="H50:I50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33:I3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10:I10"/>
    <mergeCell ref="D11:I11"/>
    <mergeCell ref="D12:I12"/>
    <mergeCell ref="D23:I23"/>
    <mergeCell ref="D13:I13"/>
    <mergeCell ref="D14:I14"/>
    <mergeCell ref="D15:I15"/>
    <mergeCell ref="D16:I16"/>
    <mergeCell ref="D17:I17"/>
    <mergeCell ref="D19:I19"/>
    <mergeCell ref="D20:I20"/>
    <mergeCell ref="D21:I21"/>
    <mergeCell ref="D22:I22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TALLER DE HERRAMIENTAS INTELECT</vt:lpstr>
      <vt:lpstr>TALLER DE INV 701 B</vt:lpstr>
      <vt:lpstr>DESARROLLO SUSTE 501 A</vt:lpstr>
      <vt:lpstr>DESARROLLO SUST 501 B</vt:lpstr>
      <vt:lpstr>TALLER DE INV II 701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Ramirez Vazquez</cp:lastModifiedBy>
  <cp:lastPrinted>2023-03-21T15:13:53Z</cp:lastPrinted>
  <dcterms:created xsi:type="dcterms:W3CDTF">2023-03-14T19:16:59Z</dcterms:created>
  <dcterms:modified xsi:type="dcterms:W3CDTF">2026-01-09T18:55:38Z</dcterms:modified>
</cp:coreProperties>
</file>