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REPORTE AGOSTO DICIEMBRE 2025\"/>
    </mc:Choice>
  </mc:AlternateContent>
  <xr:revisionPtr revIDLastSave="0" documentId="13_ncr:1_{2109E21B-2070-44CC-B7DC-2A65B424170D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'1'!$A$1:$P$29</definedName>
    <definedName name="_xlnm.Print_Area" localSheetId="1">'2'!$A$1:$P$29</definedName>
    <definedName name="_xlnm.Print_Area" localSheetId="2">'3'!$A$1:$P$29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B18" i="31"/>
  <c r="F17" i="31"/>
  <c r="M17" i="31" s="1"/>
  <c r="E17" i="31"/>
  <c r="D17" i="31"/>
  <c r="B17" i="31"/>
  <c r="F16" i="31"/>
  <c r="M16" i="31" s="1"/>
  <c r="E16" i="31"/>
  <c r="D16" i="31"/>
  <c r="B16" i="31"/>
  <c r="F15" i="31"/>
  <c r="M15" i="31" s="1"/>
  <c r="E15" i="31"/>
  <c r="D15" i="31"/>
  <c r="B15" i="31"/>
  <c r="F14" i="31"/>
  <c r="I14" i="31" s="1"/>
  <c r="E14" i="31"/>
  <c r="D14" i="31"/>
  <c r="B14" i="31"/>
  <c r="O26" i="30"/>
  <c r="N26" i="30"/>
  <c r="L26" i="30"/>
  <c r="H26" i="30"/>
  <c r="G26" i="30"/>
  <c r="F25" i="30"/>
  <c r="J25" i="30" s="1"/>
  <c r="K25" i="30" s="1"/>
  <c r="E25" i="30"/>
  <c r="D25" i="30"/>
  <c r="C25" i="30"/>
  <c r="B25" i="30"/>
  <c r="F24" i="30"/>
  <c r="J24" i="30" s="1"/>
  <c r="K24" i="30" s="1"/>
  <c r="E24" i="30"/>
  <c r="D24" i="30"/>
  <c r="C24" i="30"/>
  <c r="B24" i="30"/>
  <c r="F23" i="30"/>
  <c r="M23" i="30" s="1"/>
  <c r="E23" i="30"/>
  <c r="D23" i="30"/>
  <c r="C23" i="30"/>
  <c r="B23" i="30"/>
  <c r="F22" i="30"/>
  <c r="M22" i="30" s="1"/>
  <c r="E22" i="30"/>
  <c r="D22" i="30"/>
  <c r="C22" i="30"/>
  <c r="B22" i="30"/>
  <c r="F21" i="30"/>
  <c r="I21" i="30" s="1"/>
  <c r="E21" i="30"/>
  <c r="D21" i="30"/>
  <c r="C21" i="30"/>
  <c r="B21" i="30"/>
  <c r="F20" i="30"/>
  <c r="J20" i="30" s="1"/>
  <c r="K20" i="30" s="1"/>
  <c r="E20" i="30"/>
  <c r="D20" i="30"/>
  <c r="C20" i="30"/>
  <c r="B20" i="30"/>
  <c r="F19" i="30"/>
  <c r="M19" i="30" s="1"/>
  <c r="E19" i="30"/>
  <c r="D19" i="30"/>
  <c r="C19" i="30"/>
  <c r="B19" i="30"/>
  <c r="F18" i="30"/>
  <c r="M18" i="30" s="1"/>
  <c r="E18" i="30"/>
  <c r="D18" i="30"/>
  <c r="C18" i="30"/>
  <c r="B18" i="30"/>
  <c r="F17" i="30"/>
  <c r="I17" i="30" s="1"/>
  <c r="E17" i="30"/>
  <c r="D17" i="30"/>
  <c r="C17" i="30"/>
  <c r="B17" i="30"/>
  <c r="F16" i="30"/>
  <c r="J16" i="30" s="1"/>
  <c r="K16" i="30" s="1"/>
  <c r="E16" i="30"/>
  <c r="D16" i="30"/>
  <c r="B16" i="30"/>
  <c r="F15" i="30"/>
  <c r="M15" i="30" s="1"/>
  <c r="E15" i="30"/>
  <c r="D15" i="30"/>
  <c r="B15" i="30"/>
  <c r="F14" i="30"/>
  <c r="M14" i="30" s="1"/>
  <c r="E14" i="30"/>
  <c r="D14" i="30"/>
  <c r="C14" i="30"/>
  <c r="B14" i="30"/>
  <c r="F13" i="30"/>
  <c r="I13" i="30" s="1"/>
  <c r="E13" i="30"/>
  <c r="D13" i="30"/>
  <c r="B13" i="30"/>
  <c r="M7" i="30"/>
  <c r="I7" i="30"/>
  <c r="F7" i="30"/>
  <c r="F5" i="30"/>
  <c r="C9" i="27"/>
  <c r="F5" i="27"/>
  <c r="M7" i="27"/>
  <c r="I7" i="27"/>
  <c r="F7" i="27"/>
  <c r="B13" i="27"/>
  <c r="D13" i="27"/>
  <c r="E13" i="27"/>
  <c r="F13" i="27"/>
  <c r="M13" i="27" s="1"/>
  <c r="B14" i="27"/>
  <c r="C14" i="27"/>
  <c r="D14" i="27"/>
  <c r="E14" i="27"/>
  <c r="F14" i="27"/>
  <c r="J14" i="27" s="1"/>
  <c r="K14" i="27" s="1"/>
  <c r="B15" i="27"/>
  <c r="D15" i="27"/>
  <c r="E15" i="27"/>
  <c r="F15" i="27"/>
  <c r="I15" i="27" s="1"/>
  <c r="B16" i="27"/>
  <c r="D16" i="27"/>
  <c r="E16" i="27"/>
  <c r="F16" i="27"/>
  <c r="J16" i="27" s="1"/>
  <c r="K16" i="27" s="1"/>
  <c r="B17" i="27"/>
  <c r="C17" i="27"/>
  <c r="D17" i="27"/>
  <c r="E17" i="27"/>
  <c r="F17" i="27"/>
  <c r="M17" i="27" s="1"/>
  <c r="B18" i="27"/>
  <c r="C18" i="27"/>
  <c r="D18" i="27"/>
  <c r="E18" i="27"/>
  <c r="F18" i="27"/>
  <c r="I18" i="27" s="1"/>
  <c r="B19" i="27"/>
  <c r="C19" i="27"/>
  <c r="D19" i="27"/>
  <c r="E19" i="27"/>
  <c r="F19" i="27"/>
  <c r="J19" i="27" s="1"/>
  <c r="K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M22" i="27" s="1"/>
  <c r="B23" i="27"/>
  <c r="C23" i="27"/>
  <c r="D23" i="27"/>
  <c r="E23" i="27"/>
  <c r="F23" i="27"/>
  <c r="J23" i="27" s="1"/>
  <c r="K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I25" i="27" s="1"/>
  <c r="O26" i="27"/>
  <c r="N26" i="27"/>
  <c r="L26" i="27"/>
  <c r="H26" i="27"/>
  <c r="G26" i="27"/>
  <c r="O26" i="26"/>
  <c r="N26" i="26"/>
  <c r="L26" i="26"/>
  <c r="H26" i="26"/>
  <c r="G26" i="26"/>
  <c r="F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6" i="27" l="1"/>
  <c r="M20" i="27"/>
  <c r="J24" i="31"/>
  <c r="K24" i="31" s="1"/>
  <c r="J18" i="27"/>
  <c r="K18" i="27" s="1"/>
  <c r="I13" i="27"/>
  <c r="M21" i="27"/>
  <c r="J25" i="27"/>
  <c r="K25" i="27" s="1"/>
  <c r="J14" i="30"/>
  <c r="K14" i="30" s="1"/>
  <c r="I23" i="27"/>
  <c r="J18" i="30"/>
  <c r="K18" i="30" s="1"/>
  <c r="M14" i="27"/>
  <c r="M19" i="27"/>
  <c r="M23" i="27"/>
  <c r="I15" i="31"/>
  <c r="J15" i="27"/>
  <c r="K15" i="27" s="1"/>
  <c r="M18" i="27"/>
  <c r="I22" i="27"/>
  <c r="J22" i="30"/>
  <c r="K22" i="30" s="1"/>
  <c r="I20" i="31"/>
  <c r="I23" i="31"/>
  <c r="M26" i="26"/>
  <c r="I14" i="27"/>
  <c r="J22" i="27"/>
  <c r="K22" i="27" s="1"/>
  <c r="J23" i="31"/>
  <c r="K23" i="31" s="1"/>
  <c r="J15" i="31"/>
  <c r="K15" i="31" s="1"/>
  <c r="J26" i="26"/>
  <c r="K26" i="26" s="1"/>
  <c r="J13" i="27"/>
  <c r="K13" i="27" s="1"/>
  <c r="I17" i="27"/>
  <c r="M25" i="27"/>
  <c r="J13" i="30"/>
  <c r="K13" i="30" s="1"/>
  <c r="J17" i="30"/>
  <c r="K17" i="30" s="1"/>
  <c r="J21" i="30"/>
  <c r="K21" i="30" s="1"/>
  <c r="J14" i="31"/>
  <c r="K14" i="31" s="1"/>
  <c r="I19" i="31"/>
  <c r="J17" i="27"/>
  <c r="K17" i="27" s="1"/>
  <c r="I21" i="27"/>
  <c r="M24" i="27"/>
  <c r="I15" i="30"/>
  <c r="I19" i="30"/>
  <c r="I23" i="30"/>
  <c r="J18" i="31"/>
  <c r="K18" i="31" s="1"/>
  <c r="J19" i="31"/>
  <c r="K19" i="31" s="1"/>
  <c r="M15" i="27"/>
  <c r="I19" i="27"/>
  <c r="F26" i="30"/>
  <c r="J26" i="30" s="1"/>
  <c r="K26" i="30" s="1"/>
  <c r="I14" i="30"/>
  <c r="I18" i="30"/>
  <c r="I22" i="30"/>
  <c r="I16" i="31"/>
  <c r="I24" i="31"/>
  <c r="M21" i="31"/>
  <c r="M25" i="31"/>
  <c r="M14" i="31"/>
  <c r="J16" i="31"/>
  <c r="K16" i="31" s="1"/>
  <c r="I17" i="31"/>
  <c r="M18" i="31"/>
  <c r="J20" i="31"/>
  <c r="K20" i="31" s="1"/>
  <c r="I21" i="31"/>
  <c r="M22" i="31"/>
  <c r="I25" i="31"/>
  <c r="M26" i="31"/>
  <c r="J17" i="31"/>
  <c r="K17" i="31" s="1"/>
  <c r="I22" i="31"/>
  <c r="I26" i="31"/>
  <c r="F27" i="31"/>
  <c r="I26" i="26"/>
  <c r="M16" i="30"/>
  <c r="M20" i="30"/>
  <c r="M24" i="30"/>
  <c r="M13" i="30"/>
  <c r="J15" i="30"/>
  <c r="K15" i="30" s="1"/>
  <c r="I16" i="30"/>
  <c r="M17" i="30"/>
  <c r="J19" i="30"/>
  <c r="K19" i="30" s="1"/>
  <c r="I20" i="30"/>
  <c r="M21" i="30"/>
  <c r="J23" i="30"/>
  <c r="K23" i="30" s="1"/>
  <c r="I24" i="30"/>
  <c r="M25" i="30"/>
  <c r="I25" i="30"/>
  <c r="I20" i="27"/>
  <c r="I24" i="27"/>
  <c r="I16" i="27"/>
  <c r="F26" i="27"/>
  <c r="J26" i="27" s="1"/>
  <c r="K26" i="27" s="1"/>
  <c r="M26" i="30" l="1"/>
  <c r="I26" i="30"/>
  <c r="J27" i="31"/>
  <c r="K27" i="31" s="1"/>
  <c r="I27" i="31"/>
  <c r="M27" i="31"/>
  <c r="I26" i="27"/>
  <c r="M26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<sst xmlns="http://schemas.openxmlformats.org/spreadsheetml/2006/main" count="152" uniqueCount="50">
  <si>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</si>
  <si>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</si>
  <si>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</si>
  <si>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</si>
  <si>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</si>
  <si>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</si>
  <si>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</si>
  <si>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</si>
  <si>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</si>
  <si>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</si>
  <si>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</si>
  <si>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</si>
  <si>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</si>
  <si>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</si>
  <si>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</si>
  <si>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</si>
  <si>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</si>
  <si>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</si>
  <si>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</si>
  <si>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</si>
  <si>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</si>
  <si>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</si>
  <si>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</si>
  <si>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</si>
  <si>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</si>
  <si>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</si>
  <si>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</si>
  <si>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</si>
  <si>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</si>
  <si>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</si>
  <si>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</si>
  <si>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LIC. EN ADMINISTRACION</t>
  </si>
  <si>
    <t>AGOSTO - DICIEMBRE 2025</t>
  </si>
  <si>
    <t>FINAL</t>
  </si>
  <si>
    <t>TODAS</t>
  </si>
  <si>
    <t>INDUSTRIAL</t>
  </si>
  <si>
    <t>M.A. ALEJANDRO RAMIREZ VAZQUEZ</t>
  </si>
  <si>
    <t>TALLER DE HERRAMIENTAS INTELECTUALES</t>
  </si>
  <si>
    <t>TALLER DE INVESTIGACION II</t>
  </si>
  <si>
    <t>DESARROLLO SUSTENTABLE</t>
  </si>
  <si>
    <t>S/E</t>
  </si>
  <si>
    <t>101B</t>
  </si>
  <si>
    <t>701B</t>
  </si>
  <si>
    <t>501A</t>
  </si>
  <si>
    <t>501B</t>
  </si>
  <si>
    <t>701A</t>
  </si>
  <si>
    <t>IIND</t>
  </si>
  <si>
    <t>II</t>
  </si>
  <si>
    <t>III</t>
  </si>
  <si>
    <t>M.A ALEJANDRO RAMIREZ 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</si>
</sst>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29"/>
  <sheetViews>
    <sheetView zoomScaleNormal="100" zoomScaleSheetLayoutView="100" zoomScalePageLayoutView="70" workbookViewId="0">
      <selection activeCell="F20" sqref="F20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33" t="s">
        <v>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">
        <v>35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3</v>
      </c>
      <c r="J7" s="38" t="s">
        <v>6</v>
      </c>
      <c r="K7" s="38"/>
      <c r="L7" s="38"/>
      <c r="M7" s="28" t="s">
        <v>32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36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7" t="s">
        <v>37</v>
      </c>
      <c r="C13" s="8" t="s">
        <v>20</v>
      </c>
      <c r="D13" s="8" t="s">
        <v>41</v>
      </c>
      <c r="E13" s="8" t="s">
        <v>46</v>
      </c>
      <c r="F13" s="8">
        <v>24</v>
      </c>
      <c r="G13" s="8">
        <v>24</v>
      </c>
      <c r="H13" s="8">
        <v>0</v>
      </c>
      <c r="I13" s="9">
        <f t="shared" ref="I13:I25" si="0">(G13+H13)/F13</f>
        <v>1</v>
      </c>
      <c r="J13" s="8">
        <f>(F13-SUM(G13:H13))-L13</f>
        <v>0</v>
      </c>
      <c r="K13" s="9">
        <f t="shared" ref="K13:K26" si="1">J13/F13</f>
        <v>0</v>
      </c>
      <c r="L13" s="8">
        <v>0</v>
      </c>
      <c r="M13" s="9">
        <f t="shared" ref="M13:M26" si="2">L13/F13</f>
        <v>0</v>
      </c>
      <c r="N13" s="8">
        <v>80</v>
      </c>
      <c r="O13" s="12">
        <v>0.95</v>
      </c>
      <c r="P13" s="17"/>
    </row>
    <row r="14" spans="1:16" s="10" customFormat="1" x14ac:dyDescent="0.25">
      <c r="A14" s="17"/>
      <c r="B14" s="7" t="s">
        <v>38</v>
      </c>
      <c r="C14" s="8" t="s">
        <v>40</v>
      </c>
      <c r="D14" s="8" t="s">
        <v>42</v>
      </c>
      <c r="E14" s="8" t="s">
        <v>46</v>
      </c>
      <c r="F14" s="8">
        <v>13</v>
      </c>
      <c r="G14" s="8">
        <v>0</v>
      </c>
      <c r="H14" s="8">
        <v>0</v>
      </c>
      <c r="I14" s="9">
        <f t="shared" si="0"/>
        <v>0</v>
      </c>
      <c r="J14" s="8">
        <f t="shared" ref="J14:J25" si="3">(F14-SUM(G14:H14))-L14</f>
        <v>13</v>
      </c>
      <c r="K14" s="9">
        <f t="shared" si="1"/>
        <v>1</v>
      </c>
      <c r="L14" s="8">
        <v>0</v>
      </c>
      <c r="M14" s="9">
        <f t="shared" si="2"/>
        <v>0</v>
      </c>
      <c r="N14" s="8">
        <v>0</v>
      </c>
      <c r="O14" s="12">
        <v>0</v>
      </c>
      <c r="P14" s="17"/>
    </row>
    <row r="15" spans="1:16" s="10" customFormat="1" x14ac:dyDescent="0.25">
      <c r="A15" s="17"/>
      <c r="B15" s="7" t="s">
        <v>39</v>
      </c>
      <c r="C15" s="8" t="s">
        <v>20</v>
      </c>
      <c r="D15" s="8" t="s">
        <v>43</v>
      </c>
      <c r="E15" s="8" t="s">
        <v>46</v>
      </c>
      <c r="F15" s="8">
        <v>23</v>
      </c>
      <c r="G15" s="8">
        <v>23</v>
      </c>
      <c r="H15" s="8">
        <v>0</v>
      </c>
      <c r="I15" s="9">
        <f t="shared" si="0"/>
        <v>1</v>
      </c>
      <c r="J15" s="8">
        <f t="shared" si="3"/>
        <v>0</v>
      </c>
      <c r="K15" s="9">
        <f t="shared" si="1"/>
        <v>0</v>
      </c>
      <c r="L15" s="8">
        <v>0</v>
      </c>
      <c r="M15" s="9">
        <f t="shared" si="2"/>
        <v>0</v>
      </c>
      <c r="N15" s="8">
        <v>84</v>
      </c>
      <c r="O15" s="12">
        <v>0.43</v>
      </c>
      <c r="P15" s="17"/>
    </row>
    <row r="16" spans="1:16" s="10" customFormat="1" x14ac:dyDescent="0.25">
      <c r="A16" s="17"/>
      <c r="B16" s="7" t="s">
        <v>39</v>
      </c>
      <c r="C16" s="8" t="s">
        <v>20</v>
      </c>
      <c r="D16" s="8" t="s">
        <v>44</v>
      </c>
      <c r="E16" s="8" t="s">
        <v>46</v>
      </c>
      <c r="F16" s="8">
        <v>19</v>
      </c>
      <c r="G16" s="8">
        <v>19</v>
      </c>
      <c r="H16" s="8">
        <v>0</v>
      </c>
      <c r="I16" s="9">
        <f t="shared" si="0"/>
        <v>1</v>
      </c>
      <c r="J16" s="8">
        <f t="shared" si="3"/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83</v>
      </c>
      <c r="O16" s="12">
        <v>0.26</v>
      </c>
      <c r="P16" s="17"/>
    </row>
    <row r="17" spans="1:16" s="10" customFormat="1" x14ac:dyDescent="0.25">
      <c r="A17" s="17"/>
      <c r="B17" s="7" t="s">
        <v>38</v>
      </c>
      <c r="C17" s="8" t="s">
        <v>40</v>
      </c>
      <c r="D17" s="8" t="s">
        <v>45</v>
      </c>
      <c r="E17" s="8" t="s">
        <v>46</v>
      </c>
      <c r="F17" s="8">
        <v>29</v>
      </c>
      <c r="G17" s="8">
        <v>0</v>
      </c>
      <c r="H17" s="8">
        <v>0</v>
      </c>
      <c r="I17" s="9">
        <f t="shared" si="0"/>
        <v>0</v>
      </c>
      <c r="J17" s="8">
        <f t="shared" si="3"/>
        <v>29</v>
      </c>
      <c r="K17" s="9">
        <f t="shared" si="1"/>
        <v>1</v>
      </c>
      <c r="L17" s="8">
        <v>0</v>
      </c>
      <c r="M17" s="9">
        <f t="shared" si="2"/>
        <v>0</v>
      </c>
      <c r="N17" s="8">
        <v>0</v>
      </c>
      <c r="O17" s="12">
        <v>0</v>
      </c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0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ht="16.5" customHeigh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ht="13.8" thickBot="1" x14ac:dyDescent="0.3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108</v>
      </c>
      <c r="G26" s="20">
        <f>SUM(G13:G25)</f>
        <v>66</v>
      </c>
      <c r="H26" s="20">
        <f>SUM(H13:H25)</f>
        <v>0</v>
      </c>
      <c r="I26" s="21">
        <f>SUM(G26:H26)/F26</f>
        <v>0.61111111111111116</v>
      </c>
      <c r="J26" s="20">
        <f t="shared" ref="J26" si="4">(F26-SUM(G26:H26))-L26</f>
        <v>42</v>
      </c>
      <c r="K26" s="21">
        <f t="shared" si="1"/>
        <v>0.3888888888888889</v>
      </c>
      <c r="L26" s="20">
        <f>SUM(L13:L25)</f>
        <v>0</v>
      </c>
      <c r="M26" s="21">
        <f t="shared" si="2"/>
        <v>0</v>
      </c>
      <c r="N26" s="20">
        <f>AVERAGE(N13:N25)</f>
        <v>49.4</v>
      </c>
      <c r="O26" s="22">
        <f>AVERAGE(O13:O25)</f>
        <v>0.32799999999999996</v>
      </c>
      <c r="P26" s="16"/>
    </row>
    <row r="27" spans="1:16" x14ac:dyDescent="0.25">
      <c r="A27" s="16"/>
      <c r="P27" s="16"/>
    </row>
    <row r="28" spans="1:16" ht="120" customHeight="1" x14ac:dyDescent="0.25">
      <c r="A28" s="16"/>
      <c r="B28" s="25" t="s">
        <v>25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16"/>
    </row>
    <row r="29" spans="1:1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8:O28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29"/>
  <sheetViews>
    <sheetView zoomScaleNormal="100" zoomScaleSheetLayoutView="100" zoomScalePageLayoutView="70" workbookViewId="0">
      <selection activeCell="O18" sqref="O18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INDUSTRIAL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M.A. ALEJANDRO RAMIREZ VAZQUEZ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TALLER DE HERRAMIENTAS INTELECTUALES</v>
      </c>
      <c r="C13" s="8" t="s">
        <v>47</v>
      </c>
      <c r="D13" s="8" t="str">
        <f>'1'!D13</f>
        <v>101B</v>
      </c>
      <c r="E13" s="8" t="str">
        <f>'1'!E13</f>
        <v>IIND</v>
      </c>
      <c r="F13" s="8">
        <f>'1'!F13</f>
        <v>24</v>
      </c>
      <c r="G13" s="8">
        <v>22</v>
      </c>
      <c r="H13" s="8">
        <v>0</v>
      </c>
      <c r="I13" s="9">
        <f t="shared" ref="I13:I25" si="0">(G13+H13)/F13</f>
        <v>0.91666666666666663</v>
      </c>
      <c r="J13" s="8">
        <f>(F13-SUM(G13:H13))-L13</f>
        <v>2</v>
      </c>
      <c r="K13" s="9">
        <f t="shared" ref="K13:K26" si="1">J13/F13</f>
        <v>8.3333333333333329E-2</v>
      </c>
      <c r="L13" s="8">
        <v>0</v>
      </c>
      <c r="M13" s="9">
        <f t="shared" ref="M13:M26" si="2">L13/F13</f>
        <v>0</v>
      </c>
      <c r="N13" s="8">
        <v>80</v>
      </c>
      <c r="O13" s="12">
        <v>0.95</v>
      </c>
      <c r="P13" s="17"/>
    </row>
    <row r="14" spans="1:16" s="10" customFormat="1" x14ac:dyDescent="0.25">
      <c r="A14" s="17"/>
      <c r="B14" s="13" t="str">
        <f>'1'!B14</f>
        <v>TALLER DE INVESTIGACION II</v>
      </c>
      <c r="C14" s="8" t="str">
        <f>'1'!C14</f>
        <v>S/E</v>
      </c>
      <c r="D14" s="8" t="str">
        <f>'1'!D14</f>
        <v>701B</v>
      </c>
      <c r="E14" s="8" t="str">
        <f>'1'!E14</f>
        <v>IIND</v>
      </c>
      <c r="F14" s="8">
        <f>'1'!F14</f>
        <v>13</v>
      </c>
      <c r="G14" s="8">
        <v>0</v>
      </c>
      <c r="H14" s="8">
        <v>0</v>
      </c>
      <c r="I14" s="9">
        <f t="shared" si="0"/>
        <v>0</v>
      </c>
      <c r="J14" s="8">
        <f t="shared" ref="J14:J25" si="3">(F14-SUM(G14:H14))-L14</f>
        <v>13</v>
      </c>
      <c r="K14" s="9">
        <f t="shared" si="1"/>
        <v>1</v>
      </c>
      <c r="L14" s="8">
        <v>0</v>
      </c>
      <c r="M14" s="9">
        <f t="shared" si="2"/>
        <v>0</v>
      </c>
      <c r="N14" s="8">
        <v>0</v>
      </c>
      <c r="O14" s="12">
        <v>0</v>
      </c>
      <c r="P14" s="17"/>
    </row>
    <row r="15" spans="1:16" s="10" customFormat="1" x14ac:dyDescent="0.25">
      <c r="A15" s="17"/>
      <c r="B15" s="13" t="str">
        <f>'1'!B15</f>
        <v>DESARROLLO SUSTENTABLE</v>
      </c>
      <c r="C15" s="8" t="s">
        <v>47</v>
      </c>
      <c r="D15" s="8" t="str">
        <f>'1'!D15</f>
        <v>501A</v>
      </c>
      <c r="E15" s="8" t="str">
        <f>'1'!E15</f>
        <v>IIND</v>
      </c>
      <c r="F15" s="8">
        <f>'1'!F15</f>
        <v>23</v>
      </c>
      <c r="G15" s="8">
        <v>20</v>
      </c>
      <c r="H15" s="8">
        <v>0</v>
      </c>
      <c r="I15" s="9">
        <f t="shared" si="0"/>
        <v>0.86956521739130432</v>
      </c>
      <c r="J15" s="8">
        <f t="shared" si="3"/>
        <v>3</v>
      </c>
      <c r="K15" s="9">
        <f t="shared" si="1"/>
        <v>0.13043478260869565</v>
      </c>
      <c r="L15" s="8">
        <v>0</v>
      </c>
      <c r="M15" s="9">
        <f t="shared" si="2"/>
        <v>0</v>
      </c>
      <c r="N15" s="8">
        <v>78</v>
      </c>
      <c r="O15" s="12">
        <v>0.65</v>
      </c>
      <c r="P15" s="17"/>
    </row>
    <row r="16" spans="1:16" s="10" customFormat="1" x14ac:dyDescent="0.25">
      <c r="A16" s="17"/>
      <c r="B16" s="13" t="str">
        <f>'1'!B16</f>
        <v>DESARROLLO SUSTENTABLE</v>
      </c>
      <c r="C16" s="8" t="s">
        <v>47</v>
      </c>
      <c r="D16" s="8" t="str">
        <f>'1'!D16</f>
        <v>501B</v>
      </c>
      <c r="E16" s="8" t="str">
        <f>'1'!E16</f>
        <v>IIND</v>
      </c>
      <c r="F16" s="8">
        <f>'1'!F16</f>
        <v>19</v>
      </c>
      <c r="G16" s="8">
        <v>19</v>
      </c>
      <c r="H16" s="8">
        <v>0</v>
      </c>
      <c r="I16" s="9">
        <f t="shared" si="0"/>
        <v>1</v>
      </c>
      <c r="J16" s="8">
        <f t="shared" si="3"/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83</v>
      </c>
      <c r="O16" s="12">
        <v>0.26</v>
      </c>
      <c r="P16" s="17"/>
    </row>
    <row r="17" spans="1:16" s="10" customFormat="1" x14ac:dyDescent="0.25">
      <c r="A17" s="17"/>
      <c r="B17" s="13" t="str">
        <f>'1'!B17</f>
        <v>TALLER DE INVESTIGACION II</v>
      </c>
      <c r="C17" s="8" t="str">
        <f>'1'!C17</f>
        <v>S/E</v>
      </c>
      <c r="D17" s="8" t="str">
        <f>'1'!D17</f>
        <v>701A</v>
      </c>
      <c r="E17" s="8" t="str">
        <f>'1'!E17</f>
        <v>IIND</v>
      </c>
      <c r="F17" s="8">
        <f>'1'!F17</f>
        <v>29</v>
      </c>
      <c r="G17" s="8">
        <v>0</v>
      </c>
      <c r="H17" s="8">
        <v>0</v>
      </c>
      <c r="I17" s="9">
        <f t="shared" si="0"/>
        <v>0</v>
      </c>
      <c r="J17" s="8">
        <f t="shared" si="3"/>
        <v>29</v>
      </c>
      <c r="K17" s="9">
        <f t="shared" si="1"/>
        <v>1</v>
      </c>
      <c r="L17" s="8">
        <v>0</v>
      </c>
      <c r="M17" s="9">
        <f t="shared" si="2"/>
        <v>0</v>
      </c>
      <c r="N17" s="8">
        <v>0</v>
      </c>
      <c r="O17" s="12">
        <v>0</v>
      </c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0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ht="16.5" customHeigh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ht="13.8" thickBot="1" x14ac:dyDescent="0.3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108</v>
      </c>
      <c r="G26" s="20">
        <f>SUM(G13:G25)</f>
        <v>61</v>
      </c>
      <c r="H26" s="20">
        <f>SUM(H13:H25)</f>
        <v>0</v>
      </c>
      <c r="I26" s="21">
        <f>SUM(G26:H26)/F26</f>
        <v>0.56481481481481477</v>
      </c>
      <c r="J26" s="20">
        <f t="shared" ref="J26" si="4">(F26-SUM(G26:H26))-L26</f>
        <v>47</v>
      </c>
      <c r="K26" s="21">
        <f t="shared" si="1"/>
        <v>0.43518518518518517</v>
      </c>
      <c r="L26" s="20">
        <f>SUM(L13:L25)</f>
        <v>0</v>
      </c>
      <c r="M26" s="21">
        <f t="shared" si="2"/>
        <v>0</v>
      </c>
      <c r="N26" s="20">
        <f>AVERAGE(N13:N25)</f>
        <v>48.2</v>
      </c>
      <c r="O26" s="22">
        <f>AVERAGE(O13:O25)</f>
        <v>0.372</v>
      </c>
      <c r="P26" s="16"/>
    </row>
    <row r="27" spans="1:16" x14ac:dyDescent="0.25">
      <c r="A27" s="16"/>
      <c r="P27" s="16"/>
    </row>
    <row r="28" spans="1:16" ht="120" customHeight="1" x14ac:dyDescent="0.25">
      <c r="A28" s="16"/>
      <c r="B28" s="25" t="s">
        <v>25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16"/>
    </row>
    <row r="29" spans="1:1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8:O28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29"/>
  <sheetViews>
    <sheetView tabSelected="1" zoomScaleNormal="100" zoomScaleSheetLayoutView="100" zoomScalePageLayoutView="70" workbookViewId="0">
      <selection activeCell="C9" sqref="C9:M9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INDUSTRIAL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49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TALLER DE HERRAMIENTAS INTELECTUALES</v>
      </c>
      <c r="C13" s="8" t="s">
        <v>48</v>
      </c>
      <c r="D13" s="8" t="str">
        <f>'1'!D13</f>
        <v>101B</v>
      </c>
      <c r="E13" s="8" t="str">
        <f>'1'!E13</f>
        <v>IIND</v>
      </c>
      <c r="F13" s="8">
        <f>'1'!F13</f>
        <v>24</v>
      </c>
      <c r="G13" s="8">
        <v>22</v>
      </c>
      <c r="H13" s="8">
        <v>0</v>
      </c>
      <c r="I13" s="9">
        <f t="shared" ref="I13:I25" si="0">(G13+H13)/F13</f>
        <v>0.91666666666666663</v>
      </c>
      <c r="J13" s="8">
        <f>(F13-SUM(G13:H13))-L13</f>
        <v>2</v>
      </c>
      <c r="K13" s="9">
        <f t="shared" ref="K13:K26" si="1">J13/F13</f>
        <v>8.3333333333333329E-2</v>
      </c>
      <c r="L13" s="8">
        <v>0</v>
      </c>
      <c r="M13" s="9">
        <f t="shared" ref="M13:M26" si="2">L13/F13</f>
        <v>0</v>
      </c>
      <c r="N13" s="8">
        <v>80</v>
      </c>
      <c r="O13" s="12">
        <v>0.95</v>
      </c>
      <c r="P13" s="17"/>
    </row>
    <row r="14" spans="1:16" s="10" customFormat="1" x14ac:dyDescent="0.25">
      <c r="A14" s="17"/>
      <c r="B14" s="13" t="str">
        <f>'1'!B14</f>
        <v>TALLER DE INVESTIGACION II</v>
      </c>
      <c r="C14" s="8" t="str">
        <f>'1'!C14</f>
        <v>S/E</v>
      </c>
      <c r="D14" s="8" t="str">
        <f>'1'!D14</f>
        <v>701B</v>
      </c>
      <c r="E14" s="8" t="str">
        <f>'1'!E14</f>
        <v>IIND</v>
      </c>
      <c r="F14" s="8">
        <f>'1'!F14</f>
        <v>13</v>
      </c>
      <c r="G14" s="8">
        <v>0</v>
      </c>
      <c r="H14" s="8">
        <v>0</v>
      </c>
      <c r="I14" s="9">
        <f t="shared" si="0"/>
        <v>0</v>
      </c>
      <c r="J14" s="8">
        <f t="shared" ref="J14:J25" si="3">(F14-SUM(G14:H14))-L14</f>
        <v>13</v>
      </c>
      <c r="K14" s="9">
        <f t="shared" si="1"/>
        <v>1</v>
      </c>
      <c r="L14" s="8">
        <v>0</v>
      </c>
      <c r="M14" s="9">
        <f t="shared" si="2"/>
        <v>0</v>
      </c>
      <c r="N14" s="8">
        <v>0</v>
      </c>
      <c r="O14" s="12">
        <v>0</v>
      </c>
      <c r="P14" s="17"/>
    </row>
    <row r="15" spans="1:16" s="10" customFormat="1" x14ac:dyDescent="0.25">
      <c r="A15" s="17"/>
      <c r="B15" s="13" t="str">
        <f>'1'!B15</f>
        <v>DESARROLLO SUSTENTABLE</v>
      </c>
      <c r="C15" s="8" t="s">
        <v>48</v>
      </c>
      <c r="D15" s="8" t="str">
        <f>'1'!D15</f>
        <v>501A</v>
      </c>
      <c r="E15" s="8" t="str">
        <f>'1'!E15</f>
        <v>IIND</v>
      </c>
      <c r="F15" s="8">
        <f>'1'!F15</f>
        <v>23</v>
      </c>
      <c r="G15" s="8">
        <v>20</v>
      </c>
      <c r="H15" s="8">
        <v>0</v>
      </c>
      <c r="I15" s="9">
        <f t="shared" si="0"/>
        <v>0.86956521739130432</v>
      </c>
      <c r="J15" s="8">
        <f t="shared" si="3"/>
        <v>3</v>
      </c>
      <c r="K15" s="9">
        <f t="shared" si="1"/>
        <v>0.13043478260869565</v>
      </c>
      <c r="L15" s="8">
        <v>0</v>
      </c>
      <c r="M15" s="9">
        <f t="shared" si="2"/>
        <v>0</v>
      </c>
      <c r="N15" s="8">
        <v>78</v>
      </c>
      <c r="O15" s="12">
        <v>0.65</v>
      </c>
      <c r="P15" s="17"/>
    </row>
    <row r="16" spans="1:16" s="10" customFormat="1" x14ac:dyDescent="0.25">
      <c r="A16" s="17"/>
      <c r="B16" s="13" t="str">
        <f>'1'!B16</f>
        <v>DESARROLLO SUSTENTABLE</v>
      </c>
      <c r="C16" s="8" t="s">
        <v>48</v>
      </c>
      <c r="D16" s="8" t="str">
        <f>'1'!D16</f>
        <v>501B</v>
      </c>
      <c r="E16" s="8" t="str">
        <f>'1'!E16</f>
        <v>IIND</v>
      </c>
      <c r="F16" s="8">
        <f>'1'!F16</f>
        <v>19</v>
      </c>
      <c r="G16" s="8">
        <v>19</v>
      </c>
      <c r="H16" s="8">
        <v>0</v>
      </c>
      <c r="I16" s="9">
        <f t="shared" si="0"/>
        <v>1</v>
      </c>
      <c r="J16" s="8">
        <f t="shared" si="3"/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83</v>
      </c>
      <c r="O16" s="12">
        <v>0.26</v>
      </c>
      <c r="P16" s="17"/>
    </row>
    <row r="17" spans="1:16" s="10" customFormat="1" x14ac:dyDescent="0.25">
      <c r="A17" s="17"/>
      <c r="B17" s="13" t="str">
        <f>'1'!B17</f>
        <v>TALLER DE INVESTIGACION II</v>
      </c>
      <c r="C17" s="8" t="str">
        <f>'1'!C17</f>
        <v>S/E</v>
      </c>
      <c r="D17" s="8" t="str">
        <f>'1'!D17</f>
        <v>701A</v>
      </c>
      <c r="E17" s="8" t="str">
        <f>'1'!E17</f>
        <v>IIND</v>
      </c>
      <c r="F17" s="8">
        <f>'1'!F17</f>
        <v>29</v>
      </c>
      <c r="G17" s="8">
        <v>0</v>
      </c>
      <c r="H17" s="8">
        <v>0</v>
      </c>
      <c r="I17" s="9">
        <f t="shared" si="0"/>
        <v>0</v>
      </c>
      <c r="J17" s="8">
        <f t="shared" si="3"/>
        <v>29</v>
      </c>
      <c r="K17" s="9">
        <f t="shared" si="1"/>
        <v>1</v>
      </c>
      <c r="L17" s="8">
        <v>0</v>
      </c>
      <c r="M17" s="9">
        <f t="shared" si="2"/>
        <v>0</v>
      </c>
      <c r="N17" s="8">
        <v>0</v>
      </c>
      <c r="O17" s="12">
        <v>0</v>
      </c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0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ht="16.5" customHeigh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ht="13.8" thickBot="1" x14ac:dyDescent="0.3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108</v>
      </c>
      <c r="G26" s="20">
        <f>SUM(G13:G25)</f>
        <v>61</v>
      </c>
      <c r="H26" s="20">
        <f>SUM(H13:H25)</f>
        <v>0</v>
      </c>
      <c r="I26" s="21">
        <f>SUM(G26:H26)/F26</f>
        <v>0.56481481481481477</v>
      </c>
      <c r="J26" s="20">
        <f t="shared" ref="J26" si="4">(F26-SUM(G26:H26))-L26</f>
        <v>47</v>
      </c>
      <c r="K26" s="21">
        <f t="shared" si="1"/>
        <v>0.43518518518518517</v>
      </c>
      <c r="L26" s="20">
        <f>SUM(L13:L25)</f>
        <v>0</v>
      </c>
      <c r="M26" s="21">
        <f t="shared" si="2"/>
        <v>0</v>
      </c>
      <c r="N26" s="20">
        <f>AVERAGE(N13:N25)</f>
        <v>48.2</v>
      </c>
      <c r="O26" s="22">
        <f>AVERAGE(O13:O25)</f>
        <v>0.372</v>
      </c>
      <c r="P26" s="16"/>
    </row>
    <row r="27" spans="1:16" x14ac:dyDescent="0.25">
      <c r="A27" s="16"/>
      <c r="P27" s="16"/>
    </row>
    <row r="28" spans="1:16" ht="120" customHeight="1" x14ac:dyDescent="0.25">
      <c r="A28" s="16"/>
      <c r="B28" s="25" t="s">
        <v>25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16"/>
    </row>
    <row r="29" spans="1:1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8:O28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P18" sqref="P18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9" style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">
        <v>31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33</v>
      </c>
      <c r="D7" s="28"/>
      <c r="E7" s="11" t="s">
        <v>4</v>
      </c>
      <c r="F7" s="5">
        <v>1</v>
      </c>
      <c r="H7" s="4" t="s">
        <v>5</v>
      </c>
      <c r="I7" s="5">
        <v>1</v>
      </c>
      <c r="J7" s="38" t="s">
        <v>6</v>
      </c>
      <c r="K7" s="38"/>
      <c r="L7" s="38"/>
      <c r="M7" s="28" t="s">
        <v>32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/>
      <c r="C13" s="8"/>
      <c r="D13" s="8"/>
      <c r="E13" s="8"/>
      <c r="F13" s="8"/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ht="26.4" x14ac:dyDescent="0.25">
      <c r="A14" s="17"/>
      <c r="B14" s="13" t="str">
        <f>'1'!B13</f>
        <v>TALLER DE HERRAMIENTAS INTELECTUALES</v>
      </c>
      <c r="C14" s="8" t="s">
        <v>34</v>
      </c>
      <c r="D14" s="8" t="str">
        <f>'1'!D13</f>
        <v>101B</v>
      </c>
      <c r="E14" s="8" t="str">
        <f>'1'!E13</f>
        <v>IIND</v>
      </c>
      <c r="F14" s="8">
        <f>'1'!F13</f>
        <v>24</v>
      </c>
      <c r="G14" s="8">
        <v>22</v>
      </c>
      <c r="H14" s="8">
        <v>0</v>
      </c>
      <c r="I14" s="9">
        <f t="shared" ref="I14:I26" si="0">(G14+H14)/F14</f>
        <v>0.91666666666666663</v>
      </c>
      <c r="J14" s="8">
        <f>(F14-SUM(G14:H14))-L14</f>
        <v>2</v>
      </c>
      <c r="K14" s="9">
        <f t="shared" ref="K14:K27" si="1">J14/F14</f>
        <v>8.3333333333333329E-2</v>
      </c>
      <c r="L14" s="8">
        <v>0</v>
      </c>
      <c r="M14" s="9">
        <f t="shared" ref="M14:M27" si="2">L14/F14</f>
        <v>0</v>
      </c>
      <c r="N14" s="8">
        <v>82</v>
      </c>
      <c r="O14" s="12">
        <v>0.63</v>
      </c>
      <c r="P14" s="17"/>
    </row>
    <row r="15" spans="1:16" s="10" customFormat="1" x14ac:dyDescent="0.25">
      <c r="A15" s="17"/>
      <c r="B15" s="13" t="str">
        <f>'1'!B14</f>
        <v>TALLER DE INVESTIGACION II</v>
      </c>
      <c r="C15" s="8" t="s">
        <v>34</v>
      </c>
      <c r="D15" s="8" t="str">
        <f>'1'!D14</f>
        <v>701B</v>
      </c>
      <c r="E15" s="8" t="str">
        <f>'1'!E14</f>
        <v>IIND</v>
      </c>
      <c r="F15" s="8">
        <f>'1'!F14</f>
        <v>13</v>
      </c>
      <c r="G15" s="8">
        <v>6</v>
      </c>
      <c r="H15" s="8">
        <v>1</v>
      </c>
      <c r="I15" s="9">
        <f t="shared" si="0"/>
        <v>0.53846153846153844</v>
      </c>
      <c r="J15" s="8">
        <f t="shared" ref="J15:J26" si="3">(F15-SUM(G15:H15))-L15</f>
        <v>6</v>
      </c>
      <c r="K15" s="9">
        <f t="shared" si="1"/>
        <v>0.46153846153846156</v>
      </c>
      <c r="L15" s="8">
        <v>0</v>
      </c>
      <c r="M15" s="9">
        <f t="shared" si="2"/>
        <v>0</v>
      </c>
      <c r="N15" s="8">
        <v>47</v>
      </c>
      <c r="O15" s="12">
        <v>0.53</v>
      </c>
      <c r="P15" s="17"/>
    </row>
    <row r="16" spans="1:16" s="10" customFormat="1" x14ac:dyDescent="0.25">
      <c r="A16" s="17"/>
      <c r="B16" s="13" t="str">
        <f>'1'!B15</f>
        <v>DESARROLLO SUSTENTABLE</v>
      </c>
      <c r="C16" s="8" t="s">
        <v>34</v>
      </c>
      <c r="D16" s="8" t="str">
        <f>'1'!D15</f>
        <v>501A</v>
      </c>
      <c r="E16" s="8" t="str">
        <f>'1'!E15</f>
        <v>IIND</v>
      </c>
      <c r="F16" s="8">
        <f>'1'!F15</f>
        <v>23</v>
      </c>
      <c r="G16" s="8">
        <v>20</v>
      </c>
      <c r="H16" s="8">
        <v>2</v>
      </c>
      <c r="I16" s="9">
        <f t="shared" si="0"/>
        <v>0.95652173913043481</v>
      </c>
      <c r="J16" s="8">
        <f t="shared" si="3"/>
        <v>1</v>
      </c>
      <c r="K16" s="9">
        <f t="shared" si="1"/>
        <v>4.3478260869565216E-2</v>
      </c>
      <c r="L16" s="8">
        <v>0</v>
      </c>
      <c r="M16" s="9">
        <f t="shared" si="2"/>
        <v>0</v>
      </c>
      <c r="N16" s="8">
        <v>84</v>
      </c>
      <c r="O16" s="12">
        <v>0.52</v>
      </c>
      <c r="P16" s="17"/>
    </row>
    <row r="17" spans="1:16" s="10" customFormat="1" x14ac:dyDescent="0.25">
      <c r="A17" s="17"/>
      <c r="B17" s="13" t="str">
        <f>'1'!B16</f>
        <v>DESARROLLO SUSTENTABLE</v>
      </c>
      <c r="C17" s="8" t="s">
        <v>34</v>
      </c>
      <c r="D17" s="8" t="str">
        <f>'1'!D16</f>
        <v>501B</v>
      </c>
      <c r="E17" s="8" t="str">
        <f>'1'!E16</f>
        <v>IIND</v>
      </c>
      <c r="F17" s="8">
        <f>'1'!F16</f>
        <v>19</v>
      </c>
      <c r="G17" s="8">
        <v>19</v>
      </c>
      <c r="H17" s="8">
        <v>0</v>
      </c>
      <c r="I17" s="9">
        <f t="shared" si="0"/>
        <v>1</v>
      </c>
      <c r="J17" s="8">
        <f t="shared" si="3"/>
        <v>0</v>
      </c>
      <c r="K17" s="9">
        <f t="shared" si="1"/>
        <v>0</v>
      </c>
      <c r="L17" s="8">
        <v>0</v>
      </c>
      <c r="M17" s="9">
        <f t="shared" si="2"/>
        <v>0</v>
      </c>
      <c r="N17" s="8">
        <v>74</v>
      </c>
      <c r="O17" s="12">
        <v>1</v>
      </c>
      <c r="P17" s="17"/>
    </row>
    <row r="18" spans="1:16" s="10" customFormat="1" x14ac:dyDescent="0.25">
      <c r="A18" s="17"/>
      <c r="B18" s="13" t="str">
        <f>'1'!B17</f>
        <v>TALLER DE INVESTIGACION II</v>
      </c>
      <c r="C18" s="8" t="s">
        <v>34</v>
      </c>
      <c r="D18" s="8" t="str">
        <f>'1'!D17</f>
        <v>701A</v>
      </c>
      <c r="E18" s="8" t="str">
        <f>'1'!E17</f>
        <v>IIND</v>
      </c>
      <c r="F18" s="8">
        <f>'1'!F17</f>
        <v>29</v>
      </c>
      <c r="G18" s="8">
        <v>25</v>
      </c>
      <c r="H18" s="8">
        <v>0</v>
      </c>
      <c r="I18" s="9">
        <f t="shared" si="0"/>
        <v>0.86206896551724133</v>
      </c>
      <c r="J18" s="8">
        <f t="shared" si="3"/>
        <v>4</v>
      </c>
      <c r="K18" s="9">
        <f t="shared" si="1"/>
        <v>0.13793103448275862</v>
      </c>
      <c r="L18" s="8">
        <v>0</v>
      </c>
      <c r="M18" s="9">
        <f t="shared" si="2"/>
        <v>0</v>
      </c>
      <c r="N18" s="8">
        <v>71</v>
      </c>
      <c r="O18" s="12">
        <v>0.86</v>
      </c>
      <c r="P18" s="17"/>
    </row>
    <row r="19" spans="1:16" s="10" customFormat="1" x14ac:dyDescent="0.25">
      <c r="A19" s="17"/>
      <c r="B19" s="13">
        <f>'1'!B18</f>
        <v>0</v>
      </c>
      <c r="C19" s="8">
        <f>'1'!C18</f>
        <v>0</v>
      </c>
      <c r="D19" s="8">
        <f>'1'!D18</f>
        <v>0</v>
      </c>
      <c r="E19" s="8">
        <f>'1'!E18</f>
        <v>0</v>
      </c>
      <c r="F19" s="8">
        <f>'1'!F18</f>
        <v>0</v>
      </c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'1'!B19</f>
        <v>0</v>
      </c>
      <c r="C20" s="8">
        <f>'1'!C19</f>
        <v>0</v>
      </c>
      <c r="D20" s="8">
        <f>'1'!D19</f>
        <v>0</v>
      </c>
      <c r="E20" s="8">
        <f>'1'!E19</f>
        <v>0</v>
      </c>
      <c r="F20" s="8">
        <f>'1'!F19</f>
        <v>0</v>
      </c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'1'!B20</f>
        <v>0</v>
      </c>
      <c r="C21" s="8">
        <f>'1'!C20</f>
        <v>0</v>
      </c>
      <c r="D21" s="8">
        <f>'1'!D20</f>
        <v>0</v>
      </c>
      <c r="E21" s="8">
        <f>'1'!E20</f>
        <v>0</v>
      </c>
      <c r="F21" s="8">
        <f>'1'!F20</f>
        <v>0</v>
      </c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'1'!B21</f>
        <v>0</v>
      </c>
      <c r="C22" s="8">
        <f>'1'!C21</f>
        <v>0</v>
      </c>
      <c r="D22" s="8">
        <f>'1'!D21</f>
        <v>0</v>
      </c>
      <c r="E22" s="8">
        <f>'1'!E21</f>
        <v>0</v>
      </c>
      <c r="F22" s="8">
        <f>'1'!F21</f>
        <v>0</v>
      </c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'1'!B22</f>
        <v>0</v>
      </c>
      <c r="C23" s="8">
        <f>'1'!C22</f>
        <v>0</v>
      </c>
      <c r="D23" s="8">
        <f>'1'!D22</f>
        <v>0</v>
      </c>
      <c r="E23" s="8">
        <f>'1'!E22</f>
        <v>0</v>
      </c>
      <c r="F23" s="8">
        <f>'1'!F22</f>
        <v>0</v>
      </c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'1'!B23</f>
        <v>0</v>
      </c>
      <c r="C24" s="8">
        <f>'1'!C23</f>
        <v>0</v>
      </c>
      <c r="D24" s="8">
        <f>'1'!D23</f>
        <v>0</v>
      </c>
      <c r="E24" s="8">
        <f>'1'!E23</f>
        <v>0</v>
      </c>
      <c r="F24" s="8">
        <f>'1'!F23</f>
        <v>0</v>
      </c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'1'!B24</f>
        <v>0</v>
      </c>
      <c r="C25" s="8">
        <f>'1'!C24</f>
        <v>0</v>
      </c>
      <c r="D25" s="8">
        <f>'1'!D24</f>
        <v>0</v>
      </c>
      <c r="E25" s="8">
        <f>'1'!E24</f>
        <v>0</v>
      </c>
      <c r="F25" s="8">
        <f>'1'!F24</f>
        <v>0</v>
      </c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'1'!B25</f>
        <v>0</v>
      </c>
      <c r="C26" s="8">
        <f>'1'!C25</f>
        <v>0</v>
      </c>
      <c r="D26" s="8">
        <f>'1'!D25</f>
        <v>0</v>
      </c>
      <c r="E26" s="8">
        <f>'1'!E25</f>
        <v>0</v>
      </c>
      <c r="F26" s="8">
        <f>'1'!F25</f>
        <v>0</v>
      </c>
      <c r="G26" s="8"/>
      <c r="H26" s="8">
        <v>0</v>
      </c>
      <c r="I26" s="9" t="e">
        <f t="shared" si="0"/>
        <v>#DIV/0!</v>
      </c>
      <c r="J26" s="8">
        <f t="shared" si="3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92</v>
      </c>
      <c r="H27" s="20">
        <f>SUM(H13:H26)</f>
        <v>3</v>
      </c>
      <c r="I27" s="21">
        <f>SUM(G27:H27)/F27</f>
        <v>0.87962962962962965</v>
      </c>
      <c r="J27" s="20">
        <f t="shared" ref="J27" si="4">(F27-SUM(G27:H27))-L27</f>
        <v>13</v>
      </c>
      <c r="K27" s="21">
        <f t="shared" si="1"/>
        <v>0.12037037037037036</v>
      </c>
      <c r="L27" s="20">
        <f>SUM(L13:L26)</f>
        <v>0</v>
      </c>
      <c r="M27" s="21">
        <f t="shared" si="2"/>
        <v>0</v>
      </c>
      <c r="N27" s="20">
        <f>AVERAGE(N13:N26)</f>
        <v>71.599999999999994</v>
      </c>
      <c r="O27" s="22">
        <f>AVERAGE(O13:O26)</f>
        <v>0.70799999999999996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Ramirez Vazquez</cp:lastModifiedBy>
  <cp:revision/>
  <cp:lastPrinted>2025-07-02T21:33:58Z</cp:lastPrinted>
  <dcterms:created xsi:type="dcterms:W3CDTF">2021-11-22T14:45:25Z</dcterms:created>
  <dcterms:modified xsi:type="dcterms:W3CDTF">2026-01-09T18:33:00Z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