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emestre Ago-Dic-2025\Reportes\Reporte 2\"/>
    </mc:Choice>
  </mc:AlternateContent>
  <xr:revisionPtr revIDLastSave="0" documentId="13_ncr:1_{74C67ED1-AA0A-469B-9233-AAF24F9D864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<sst xmlns="http://schemas.openxmlformats.org/spreadsheetml/2006/main" count="138" uniqueCount="46">
  <si>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</si>
  <si>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</si>
  <si>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</si>
  <si>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</si>
  <si>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</si>
  <si>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</si>
  <si>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</si>
  <si>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</si>
  <si>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</si>
  <si>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</si>
  <si>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</si>
  <si>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</si>
  <si>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</si>
  <si>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</si>
  <si>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</si>
  <si>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</si>
  <si>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</si>
  <si>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</si>
  <si>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</si>
  <si>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</si>
  <si>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</si>
  <si>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</si>
  <si>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</si>
  <si>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</si>
  <si>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</si>
  <si>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</si>
  <si>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</si>
  <si>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</si>
  <si>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</si>
  <si>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</si>
  <si>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</si>
  <si>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</si>
  <si>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INFORMATICA</t>
  </si>
  <si>
    <t>Agosto - Diciembre 2025</t>
  </si>
  <si>
    <t>JUAN RAFAEL GONZALEZ CADENA</t>
  </si>
  <si>
    <t>FUNDAMENTOS DE BASES DE DATOS</t>
  </si>
  <si>
    <t>510-A</t>
  </si>
  <si>
    <t>ESTRUCTURA DE DATOS</t>
  </si>
  <si>
    <t>310-A</t>
  </si>
  <si>
    <t>CIENCIA DE DATOS PARA IA</t>
  </si>
  <si>
    <t>710-A</t>
  </si>
  <si>
    <t>ECOSISTEMAS DE BIG DATA</t>
  </si>
  <si>
    <t>910-A</t>
  </si>
  <si>
    <t>IINF</t>
  </si>
  <si>
    <t>II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</si>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</sst>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10" zoomScaleNormal="100" zoomScaleSheetLayoutView="100" zoomScalePageLayoutView="70" workbookViewId="0">
      <selection activeCell="O14" sqref="O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8" width="7.54296875" style="1" customWidth="1"/>
    <col min="9" max="9" width="8.81640625" style="1" customWidth="1"/>
    <col min="10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7" t="s">
        <v>35</v>
      </c>
      <c r="C13" s="8" t="s">
        <v>20</v>
      </c>
      <c r="D13" s="8" t="s">
        <v>36</v>
      </c>
      <c r="E13" s="8" t="s">
        <v>43</v>
      </c>
      <c r="F13" s="8">
        <v>29</v>
      </c>
      <c r="G13" s="8">
        <v>25</v>
      </c>
      <c r="H13" s="8">
        <v>0</v>
      </c>
      <c r="I13" s="9">
        <f>(G13+H13)/F13</f>
        <v>0.86206896551724133</v>
      </c>
      <c r="J13" s="8">
        <f t="shared" ref="J13:J27" si="0">(F13-SUM(G13:H13))-L13</f>
        <v>4</v>
      </c>
      <c r="K13" s="9">
        <f t="shared" ref="K13:K27" si="1">J13/F13</f>
        <v>0.13793103448275862</v>
      </c>
      <c r="L13" s="8"/>
      <c r="M13" s="9">
        <f t="shared" ref="M13:M27" si="2">L13/F13</f>
        <v>0</v>
      </c>
      <c r="N13" s="8">
        <v>73</v>
      </c>
      <c r="O13" s="12">
        <v>0.83</v>
      </c>
      <c r="P13" s="17"/>
    </row>
    <row r="14" spans="1:16" s="10" customFormat="1" ht="25" x14ac:dyDescent="0.25">
      <c r="A14" s="17"/>
      <c r="B14" s="7" t="s">
        <v>37</v>
      </c>
      <c r="C14" s="8" t="s">
        <v>20</v>
      </c>
      <c r="D14" s="8" t="s">
        <v>38</v>
      </c>
      <c r="E14" s="8" t="s">
        <v>43</v>
      </c>
      <c r="F14" s="8">
        <v>35</v>
      </c>
      <c r="G14" s="8">
        <v>35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84</v>
      </c>
      <c r="O14" s="12">
        <v>0.43</v>
      </c>
      <c r="P14" s="17"/>
    </row>
    <row r="15" spans="1:16" s="10" customFormat="1" ht="25" x14ac:dyDescent="0.25">
      <c r="A15" s="17"/>
      <c r="B15" s="7" t="s">
        <v>39</v>
      </c>
      <c r="C15" s="8" t="s">
        <v>20</v>
      </c>
      <c r="D15" s="8" t="s">
        <v>40</v>
      </c>
      <c r="E15" s="8" t="s">
        <v>43</v>
      </c>
      <c r="F15" s="8">
        <v>4</v>
      </c>
      <c r="G15" s="8">
        <v>4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93</v>
      </c>
      <c r="O15" s="12">
        <v>0.5</v>
      </c>
      <c r="P15" s="17"/>
    </row>
    <row r="16" spans="1:16" s="10" customFormat="1" ht="25" x14ac:dyDescent="0.25">
      <c r="A16" s="17"/>
      <c r="B16" s="7" t="s">
        <v>41</v>
      </c>
      <c r="C16" s="8" t="s">
        <v>20</v>
      </c>
      <c r="D16" s="8" t="s">
        <v>42</v>
      </c>
      <c r="E16" s="8" t="s">
        <v>43</v>
      </c>
      <c r="F16" s="8">
        <v>8</v>
      </c>
      <c r="G16" s="8">
        <v>8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93</v>
      </c>
      <c r="O16" s="12">
        <v>0.5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72</v>
      </c>
      <c r="H27" s="20">
        <f>SUM(H13:H26)</f>
        <v>0</v>
      </c>
      <c r="I27" s="21">
        <f>SUM(G27:H27)/F27</f>
        <v>0.94736842105263153</v>
      </c>
      <c r="J27" s="20">
        <f t="shared" si="0"/>
        <v>4</v>
      </c>
      <c r="K27" s="21">
        <f t="shared" si="1"/>
        <v>5.2631578947368418E-2</v>
      </c>
      <c r="L27" s="20">
        <f>SUM(L13:L26)</f>
        <v>0</v>
      </c>
      <c r="M27" s="21">
        <f t="shared" si="2"/>
        <v>0</v>
      </c>
      <c r="N27" s="20">
        <f>AVERAGE(N13:N26)</f>
        <v>85.75</v>
      </c>
      <c r="O27" s="22">
        <f>AVERAGE(O13:O26)</f>
        <v>0.56499999999999995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4" zoomScaleNormal="100" zoomScaleSheetLayoutView="100" zoomScalePageLayoutView="70" workbookViewId="0">
      <selection activeCell="O17" sqref="O1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INFORMATICA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RAFAEL GONZALEZ CADENA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FUNDAMENTOS DE BASES DE DATOS</v>
      </c>
      <c r="C13" s="8" t="s">
        <v>44</v>
      </c>
      <c r="D13" s="8" t="str">
        <f>'1'!D13</f>
        <v>510-A</v>
      </c>
      <c r="E13" s="8" t="str">
        <f>'1'!E13</f>
        <v>IINF</v>
      </c>
      <c r="F13" s="8">
        <f>'1'!F13</f>
        <v>29</v>
      </c>
      <c r="G13" s="8">
        <v>28</v>
      </c>
      <c r="H13" s="8">
        <v>0</v>
      </c>
      <c r="I13" s="9">
        <f>(G13+H13)/F13</f>
        <v>0.96551724137931039</v>
      </c>
      <c r="J13" s="8">
        <f t="shared" ref="J13:J27" si="0">(F13-SUM(G13:H13))-L13</f>
        <v>1</v>
      </c>
      <c r="K13" s="9">
        <f t="shared" ref="K13:K27" si="1">J13/F13</f>
        <v>3.4482758620689655E-2</v>
      </c>
      <c r="L13" s="8"/>
      <c r="M13" s="9">
        <f t="shared" ref="M13:M27" si="2">L13/F13</f>
        <v>0</v>
      </c>
      <c r="N13" s="8">
        <v>80</v>
      </c>
      <c r="O13" s="12">
        <v>0.93</v>
      </c>
      <c r="P13" s="17"/>
    </row>
    <row r="14" spans="1:16" s="10" customFormat="1" ht="25" x14ac:dyDescent="0.25">
      <c r="A14" s="17"/>
      <c r="B14" s="13" t="str">
        <f>'1'!B14</f>
        <v>ESTRUCTURA DE DATOS</v>
      </c>
      <c r="C14" s="8" t="s">
        <v>44</v>
      </c>
      <c r="D14" s="8" t="str">
        <f>'1'!D14</f>
        <v>310-A</v>
      </c>
      <c r="E14" s="8" t="str">
        <f>'1'!E14</f>
        <v>IINF</v>
      </c>
      <c r="F14" s="8">
        <f>'1'!F14</f>
        <v>35</v>
      </c>
      <c r="G14" s="8">
        <v>34</v>
      </c>
      <c r="H14" s="8">
        <v>0</v>
      </c>
      <c r="I14" s="9">
        <f t="shared" ref="I14:I26" si="3">(G14+H14)/F14</f>
        <v>0.97142857142857142</v>
      </c>
      <c r="J14" s="8">
        <f>(F14-SUM(G14:H14))-L14</f>
        <v>1</v>
      </c>
      <c r="K14" s="9">
        <f t="shared" si="1"/>
        <v>2.8571428571428571E-2</v>
      </c>
      <c r="L14" s="8"/>
      <c r="M14" s="9">
        <f t="shared" si="2"/>
        <v>0</v>
      </c>
      <c r="N14" s="8">
        <v>81</v>
      </c>
      <c r="O14" s="12">
        <v>0.31</v>
      </c>
      <c r="P14" s="17"/>
    </row>
    <row r="15" spans="1:16" s="10" customFormat="1" ht="25" x14ac:dyDescent="0.25">
      <c r="A15" s="17"/>
      <c r="B15" s="13" t="str">
        <f>'1'!B15</f>
        <v>CIENCIA DE DATOS PARA IA</v>
      </c>
      <c r="C15" s="8" t="s">
        <v>44</v>
      </c>
      <c r="D15" s="8" t="str">
        <f>'1'!D15</f>
        <v>710-A</v>
      </c>
      <c r="E15" s="8" t="str">
        <f>'1'!E15</f>
        <v>IINF</v>
      </c>
      <c r="F15" s="8">
        <f>'1'!F15</f>
        <v>4</v>
      </c>
      <c r="G15" s="8">
        <v>4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95</v>
      </c>
      <c r="O15" s="12">
        <v>0.5</v>
      </c>
      <c r="P15" s="17"/>
    </row>
    <row r="16" spans="1:16" s="10" customFormat="1" ht="25" x14ac:dyDescent="0.25">
      <c r="A16" s="17"/>
      <c r="B16" s="13" t="str">
        <f>'1'!B16</f>
        <v>ECOSISTEMAS DE BIG DATA</v>
      </c>
      <c r="C16" s="8" t="s">
        <v>45</v>
      </c>
      <c r="D16" s="8" t="str">
        <f>'1'!D16</f>
        <v>910-A</v>
      </c>
      <c r="E16" s="8" t="str">
        <f>'1'!E16</f>
        <v>IINF</v>
      </c>
      <c r="F16" s="8">
        <f>'1'!F16</f>
        <v>8</v>
      </c>
      <c r="G16" s="8"/>
      <c r="H16" s="8">
        <v>0</v>
      </c>
      <c r="I16" s="9">
        <f t="shared" si="3"/>
        <v>0</v>
      </c>
      <c r="J16" s="8">
        <f t="shared" si="4"/>
        <v>8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66</v>
      </c>
      <c r="H27" s="20">
        <f>SUM(H13:H26)</f>
        <v>0</v>
      </c>
      <c r="I27" s="21">
        <f>SUM(G27:H27)/F27</f>
        <v>0.86842105263157898</v>
      </c>
      <c r="J27" s="20">
        <f t="shared" si="0"/>
        <v>10</v>
      </c>
      <c r="K27" s="21">
        <f t="shared" si="1"/>
        <v>0.13157894736842105</v>
      </c>
      <c r="L27" s="20">
        <f>SUM(L13:L26)</f>
        <v>0</v>
      </c>
      <c r="M27" s="21">
        <f t="shared" si="2"/>
        <v>0</v>
      </c>
      <c r="N27" s="20">
        <f>AVERAGE(N13:N26)</f>
        <v>85.333333333333329</v>
      </c>
      <c r="O27" s="22">
        <f>AVERAGE(O13:O26)</f>
        <v>0.57999999999999996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INFORMATICA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RAFAEL GONZALEZ CADENA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FUNDAMENTOS DE BASES DE DATOS</v>
      </c>
      <c r="C13" s="8" t="str">
        <f>'1'!C13</f>
        <v>I</v>
      </c>
      <c r="D13" s="8" t="str">
        <f>'1'!D13</f>
        <v>510-A</v>
      </c>
      <c r="E13" s="8" t="str">
        <f>'1'!E13</f>
        <v>IINF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ESTRUCTURA DE DATOS</v>
      </c>
      <c r="C14" s="8" t="str">
        <f>'1'!C14</f>
        <v>I</v>
      </c>
      <c r="D14" s="8" t="str">
        <f>'1'!D14</f>
        <v>310-A</v>
      </c>
      <c r="E14" s="8" t="str">
        <f>'1'!E14</f>
        <v>IINF</v>
      </c>
      <c r="F14" s="8">
        <f>'1'!F14</f>
        <v>35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CIENCIA DE DATOS PARA IA</v>
      </c>
      <c r="C15" s="8" t="str">
        <f>'1'!C15</f>
        <v>I</v>
      </c>
      <c r="D15" s="8" t="str">
        <f>'1'!D15</f>
        <v>710-A</v>
      </c>
      <c r="E15" s="8" t="str">
        <f>'1'!E15</f>
        <v>IINF</v>
      </c>
      <c r="F15" s="8">
        <f>'1'!F15</f>
        <v>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ECOSISTEMAS DE BIG DATA</v>
      </c>
      <c r="C16" s="8" t="str">
        <f>'1'!C16</f>
        <v>I</v>
      </c>
      <c r="D16" s="8" t="str">
        <f>'1'!D16</f>
        <v>910-A</v>
      </c>
      <c r="E16" s="8" t="str">
        <f>'1'!E16</f>
        <v>IINF</v>
      </c>
      <c r="F16" s="8">
        <f>'1'!F16</f>
        <v>8</v>
      </c>
      <c r="G16" s="8"/>
      <c r="H16" s="8">
        <v>0</v>
      </c>
      <c r="I16" s="9">
        <f t="shared" si="3"/>
        <v>0</v>
      </c>
      <c r="J16" s="8">
        <f t="shared" si="4"/>
        <v>8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F5" sqref="F5:I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/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RAFAEL GONZALEZ CADENA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FUNDAMENTOS DE BASES DE DATOS</v>
      </c>
      <c r="C13" s="8" t="str">
        <f>'1'!C13</f>
        <v>I</v>
      </c>
      <c r="D13" s="8" t="str">
        <f>'1'!D13</f>
        <v>510-A</v>
      </c>
      <c r="E13" s="8" t="str">
        <f>'1'!E13</f>
        <v>IINF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ESTRUCTURA DE DATOS</v>
      </c>
      <c r="C14" s="8" t="str">
        <f>'1'!C14</f>
        <v>I</v>
      </c>
      <c r="D14" s="8" t="str">
        <f>'1'!D14</f>
        <v>310-A</v>
      </c>
      <c r="E14" s="8" t="str">
        <f>'1'!E14</f>
        <v>IINF</v>
      </c>
      <c r="F14" s="8">
        <f>'1'!F14</f>
        <v>35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CIENCIA DE DATOS PARA IA</v>
      </c>
      <c r="C15" s="8" t="str">
        <f>'1'!C15</f>
        <v>I</v>
      </c>
      <c r="D15" s="8" t="str">
        <f>'1'!D15</f>
        <v>710-A</v>
      </c>
      <c r="E15" s="8" t="str">
        <f>'1'!E15</f>
        <v>IINF</v>
      </c>
      <c r="F15" s="8">
        <f>'1'!F15</f>
        <v>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ECOSISTEMAS DE BIG DATA</v>
      </c>
      <c r="C16" s="8" t="str">
        <f>'1'!C16</f>
        <v>I</v>
      </c>
      <c r="D16" s="8" t="str">
        <f>'1'!D16</f>
        <v>910-A</v>
      </c>
      <c r="E16" s="8" t="str">
        <f>'1'!E16</f>
        <v>IINF</v>
      </c>
      <c r="F16" s="8">
        <f>'1'!F16</f>
        <v>8</v>
      </c>
      <c r="G16" s="8"/>
      <c r="H16" s="8">
        <v>0</v>
      </c>
      <c r="I16" s="9">
        <f t="shared" si="3"/>
        <v>0</v>
      </c>
      <c r="J16" s="8">
        <f t="shared" si="4"/>
        <v>8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 Rafael Gonzalez Cadena</cp:lastModifiedBy>
  <cp:revision/>
  <cp:lastPrinted>2025-07-02T21:33:58Z</cp:lastPrinted>
  <dcterms:created xsi:type="dcterms:W3CDTF">2021-11-22T14:45:25Z</dcterms:created>
  <dcterms:modified xsi:type="dcterms:W3CDTF">2025-10-22T06:24:48Z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