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Planeaciones agosto-dic2025\"/>
    </mc:Choice>
  </mc:AlternateContent>
  <xr:revisionPtr revIDLastSave="0" documentId="13_ncr:1_{2C796906-3F2D-4E3E-815D-17ACAFB4EA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6" l="1"/>
  <c r="K14" i="26"/>
  <c r="J13" i="26"/>
  <c r="J14" i="26"/>
  <c r="I13" i="26"/>
  <c r="I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<sst xmlns="http://schemas.openxmlformats.org/spreadsheetml/2006/main" count="136" uniqueCount="44">
  <si>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</si>
  <si>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</si>
  <si>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</si>
  <si>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</si>
  <si>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</si>
  <si>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</si>
  <si>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</si>
  <si>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</si>
  <si>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</si>
  <si>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</si>
  <si>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</si>
  <si>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</si>
  <si>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</si>
  <si>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</si>
  <si>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</si>
  <si>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</si>
  <si>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</si>
  <si>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</si>
  <si>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</si>
  <si>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</si>
  <si>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</si>
  <si>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</si>
  <si>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</si>
  <si>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</si>
  <si>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</si>
  <si>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</si>
  <si>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</si>
  <si>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</si>
  <si>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</si>
  <si>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</si>
  <si>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</si>
  <si>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</si>
  <si>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</si>
  <si>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</si>
  <si>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</si>
  <si>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</si>
  <si>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</si>
  <si>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</si>
  <si>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M.C. Avelino Dominguez Rodriguez</t>
  </si>
  <si>
    <t>Fundamentos de aguas residuales</t>
  </si>
  <si>
    <t>Termodinámica</t>
  </si>
  <si>
    <t>Calculo diferencial</t>
  </si>
  <si>
    <t>Quimica</t>
  </si>
  <si>
    <t>IIND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</si>
</sst>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6" zoomScaleNormal="100" zoomScaleSheetLayoutView="100" zoomScalePageLayoutView="70" workbookViewId="0">
      <selection activeCell="H16" sqref="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34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39</v>
      </c>
      <c r="C13" s="8" t="s">
        <v>20</v>
      </c>
      <c r="D13" s="8">
        <v>5</v>
      </c>
      <c r="E13" s="8" t="s">
        <v>35</v>
      </c>
      <c r="F13" s="8">
        <v>26</v>
      </c>
      <c r="G13" s="8">
        <v>23</v>
      </c>
      <c r="H13" s="8">
        <v>0</v>
      </c>
      <c r="I13" s="9">
        <f t="shared" ref="I13:I26" si="0">(G13+H13)/F13</f>
        <v>0.88461538461538458</v>
      </c>
      <c r="J13" s="8">
        <f t="shared" ref="J13:J26" si="1">(F13-SUM(G13:H13))-L13</f>
        <v>3</v>
      </c>
      <c r="K13" s="9">
        <f t="shared" ref="K13:K27" si="2">J13/F13</f>
        <v>0.11538461538461539</v>
      </c>
      <c r="L13" s="8"/>
      <c r="M13" s="9">
        <f t="shared" ref="M13:M27" si="3">L13/F13</f>
        <v>0</v>
      </c>
      <c r="N13" s="8">
        <v>75</v>
      </c>
      <c r="O13" s="12">
        <v>0.6</v>
      </c>
      <c r="P13" s="17"/>
    </row>
    <row r="14" spans="1:16" s="10" customFormat="1" x14ac:dyDescent="0.25">
      <c r="A14" s="17"/>
      <c r="B14" s="7" t="s">
        <v>40</v>
      </c>
      <c r="C14" s="8" t="s">
        <v>20</v>
      </c>
      <c r="D14" s="8">
        <v>3</v>
      </c>
      <c r="E14" s="8" t="s">
        <v>35</v>
      </c>
      <c r="F14" s="8">
        <v>19</v>
      </c>
      <c r="G14" s="8">
        <v>18</v>
      </c>
      <c r="H14" s="8">
        <v>0</v>
      </c>
      <c r="I14" s="9">
        <f t="shared" si="0"/>
        <v>0.94736842105263153</v>
      </c>
      <c r="J14" s="8">
        <f t="shared" si="1"/>
        <v>1</v>
      </c>
      <c r="K14" s="9">
        <f t="shared" si="2"/>
        <v>5.2631578947368418E-2</v>
      </c>
      <c r="L14" s="8"/>
      <c r="M14" s="9">
        <v>0</v>
      </c>
      <c r="N14" s="8">
        <v>72</v>
      </c>
      <c r="O14" s="12">
        <v>0.8</v>
      </c>
      <c r="P14" s="17"/>
    </row>
    <row r="15" spans="1:16" s="10" customFormat="1" x14ac:dyDescent="0.25">
      <c r="A15" s="17"/>
      <c r="B15" s="7" t="s">
        <v>41</v>
      </c>
      <c r="C15" s="8" t="s">
        <v>20</v>
      </c>
      <c r="D15" s="8">
        <v>1</v>
      </c>
      <c r="E15" s="8" t="s">
        <v>35</v>
      </c>
      <c r="F15" s="8">
        <v>27</v>
      </c>
      <c r="G15" s="8">
        <v>20</v>
      </c>
      <c r="H15" s="8">
        <v>0</v>
      </c>
      <c r="I15" s="9">
        <f t="shared" si="0"/>
        <v>0.7407407407407407</v>
      </c>
      <c r="J15" s="8">
        <f t="shared" si="1"/>
        <v>7</v>
      </c>
      <c r="K15" s="9">
        <f t="shared" si="2"/>
        <v>0.25925925925925924</v>
      </c>
      <c r="L15" s="8"/>
      <c r="M15" s="9">
        <f t="shared" si="3"/>
        <v>0</v>
      </c>
      <c r="N15" s="8">
        <v>70</v>
      </c>
      <c r="O15" s="12">
        <v>0.74</v>
      </c>
      <c r="P15" s="17"/>
    </row>
    <row r="16" spans="1:16" s="10" customFormat="1" x14ac:dyDescent="0.25">
      <c r="A16" s="17"/>
      <c r="B16" s="7" t="s">
        <v>42</v>
      </c>
      <c r="C16" s="8" t="s">
        <v>20</v>
      </c>
      <c r="D16" s="8">
        <v>1</v>
      </c>
      <c r="E16" s="8" t="s">
        <v>43</v>
      </c>
      <c r="F16" s="8">
        <v>36</v>
      </c>
      <c r="G16" s="8">
        <v>32</v>
      </c>
      <c r="H16" s="8">
        <v>0</v>
      </c>
      <c r="I16" s="9">
        <f t="shared" si="0"/>
        <v>0.88888888888888884</v>
      </c>
      <c r="J16" s="8">
        <f t="shared" si="1"/>
        <v>4</v>
      </c>
      <c r="K16" s="9">
        <f t="shared" si="2"/>
        <v>0.1111111111111111</v>
      </c>
      <c r="L16" s="8"/>
      <c r="M16" s="9">
        <f t="shared" si="3"/>
        <v>0</v>
      </c>
      <c r="N16" s="8">
        <v>75</v>
      </c>
      <c r="O16" s="12">
        <v>0.82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0"/>
        <v>#DIV/0!</v>
      </c>
      <c r="J17" s="8">
        <f t="shared" si="1"/>
        <v>0</v>
      </c>
      <c r="K17" s="9" t="e">
        <f t="shared" si="2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93</v>
      </c>
      <c r="H27" s="20">
        <f>SUM(H13:H26)</f>
        <v>0</v>
      </c>
      <c r="I27" s="21">
        <f>SUM(G27:H27)/F27</f>
        <v>0.86111111111111116</v>
      </c>
      <c r="J27" s="20">
        <f t="shared" ref="J27" si="4">(F27-SUM(G27:H27))-L27</f>
        <v>15</v>
      </c>
      <c r="K27" s="21">
        <f t="shared" si="2"/>
        <v>0.1388888888888889</v>
      </c>
      <c r="L27" s="20">
        <f>SUM(L13:L26)</f>
        <v>0</v>
      </c>
      <c r="M27" s="21">
        <f t="shared" si="3"/>
        <v>0</v>
      </c>
      <c r="N27" s="20">
        <f>AVERAGE(N13:N26)</f>
        <v>73</v>
      </c>
      <c r="O27" s="22">
        <f>AVERAGE(O13:O26)</f>
        <v>0.73999999999999988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7" sqref="B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">
        <v>36</v>
      </c>
      <c r="C13" s="8" t="str">
        <f>'1'!C13</f>
        <v>I</v>
      </c>
      <c r="D13" s="8">
        <f>'1'!D13</f>
        <v>5</v>
      </c>
      <c r="E13" s="8" t="str">
        <f>'1'!E13</f>
        <v>IAMB</v>
      </c>
      <c r="F13" s="8">
        <f>'1'!F13</f>
        <v>26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f>'1'!F16</f>
        <v>36</v>
      </c>
      <c r="G16" s="8"/>
      <c r="H16" s="8">
        <v>0</v>
      </c>
      <c r="I16" s="9">
        <f t="shared" si="3"/>
        <v>0</v>
      </c>
      <c r="J16" s="8">
        <f t="shared" si="4"/>
        <v>36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">
        <v>36</v>
      </c>
      <c r="C13" s="8" t="str">
        <f>'1'!C13</f>
        <v>I</v>
      </c>
      <c r="D13" s="8">
        <f>'1'!D13</f>
        <v>5</v>
      </c>
      <c r="E13" s="8" t="str">
        <f>'1'!E13</f>
        <v>IAMB</v>
      </c>
      <c r="F13" s="8">
        <f>'1'!F13</f>
        <v>26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f>'1'!F16</f>
        <v>36</v>
      </c>
      <c r="G16" s="8"/>
      <c r="H16" s="8">
        <v>0</v>
      </c>
      <c r="I16" s="9">
        <f t="shared" si="3"/>
        <v>0</v>
      </c>
      <c r="J16" s="8">
        <f t="shared" si="4"/>
        <v>36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37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f>'1'!F16</f>
        <v>36</v>
      </c>
      <c r="G16" s="8"/>
      <c r="H16" s="8">
        <v>0</v>
      </c>
      <c r="I16" s="9">
        <f t="shared" si="3"/>
        <v>0</v>
      </c>
      <c r="J16" s="8">
        <f t="shared" si="4"/>
        <v>36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2025-07-02T21:33:58Z</cp:lastPrinted>
  <dcterms:created xsi:type="dcterms:W3CDTF">2021-11-22T14:45:25Z</dcterms:created>
  <dcterms:modified xsi:type="dcterms:W3CDTF">2025-09-30T15:31:02Z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