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CTOS SEPT-DIC-25\REPORTES MENSUALES-SEP-2025\"/>
    </mc:Choice>
  </mc:AlternateContent>
  <xr:revisionPtr revIDLastSave="0" documentId="13_ncr:1_{0653A837-AFB0-4335-A10A-18A02A08D9B1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ERGO-A-DIC-25" sheetId="1" r:id="rId1"/>
    <sheet name="ERGO-B-DIC-25" sheetId="11" r:id="rId2"/>
    <sheet name="IO-DIC-25" sheetId="8" r:id="rId3"/>
    <sheet name="MAIP-DIC-25" sheetId="10" r:id="rId4"/>
    <sheet name="ING ECO-DIC-2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5" l="1"/>
  <c r="K31" i="8"/>
  <c r="L31" i="8"/>
  <c r="M31" i="8"/>
  <c r="N31" i="8"/>
  <c r="O31" i="8"/>
  <c r="P31" i="8"/>
  <c r="K32" i="8"/>
  <c r="L32" i="8"/>
  <c r="M32" i="8"/>
  <c r="N32" i="8"/>
  <c r="O32" i="8"/>
  <c r="P32" i="8"/>
  <c r="J32" i="8"/>
  <c r="J31" i="8"/>
  <c r="Q15" i="11"/>
  <c r="Q16" i="1" l="1"/>
  <c r="Q14" i="1"/>
  <c r="Q27" i="8"/>
  <c r="Q26" i="8"/>
  <c r="B26" i="8"/>
  <c r="B27" i="8" s="1"/>
  <c r="B28" i="8" s="1"/>
  <c r="J30" i="8"/>
  <c r="K30" i="8"/>
  <c r="L30" i="8"/>
  <c r="M30" i="8"/>
  <c r="N30" i="8"/>
  <c r="O30" i="8"/>
  <c r="P30" i="8"/>
  <c r="P25" i="11"/>
  <c r="O25" i="11"/>
  <c r="N25" i="11"/>
  <c r="M25" i="11"/>
  <c r="L25" i="11"/>
  <c r="K25" i="11"/>
  <c r="J25" i="11"/>
  <c r="P24" i="11"/>
  <c r="P27" i="11" s="1"/>
  <c r="O24" i="11"/>
  <c r="N24" i="11"/>
  <c r="M24" i="11"/>
  <c r="M27" i="11" s="1"/>
  <c r="L24" i="11"/>
  <c r="K24" i="11"/>
  <c r="J24" i="11"/>
  <c r="J27" i="11" s="1"/>
  <c r="P23" i="11"/>
  <c r="P26" i="11" s="1"/>
  <c r="O23" i="11"/>
  <c r="N23" i="11"/>
  <c r="M23" i="11"/>
  <c r="M26" i="11" s="1"/>
  <c r="L23" i="11"/>
  <c r="K23" i="11"/>
  <c r="J23" i="11"/>
  <c r="Q22" i="11"/>
  <c r="Q21" i="11"/>
  <c r="Q20" i="11"/>
  <c r="Q19" i="11"/>
  <c r="Q18" i="11"/>
  <c r="Q17" i="11"/>
  <c r="Q16" i="11"/>
  <c r="Q14" i="11"/>
  <c r="B14" i="11"/>
  <c r="Q13" i="11"/>
  <c r="Q12" i="11"/>
  <c r="Q11" i="11"/>
  <c r="Q10" i="11"/>
  <c r="B10" i="11"/>
  <c r="B11" i="11" s="1"/>
  <c r="Q9" i="1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J33" i="1"/>
  <c r="J34" i="1"/>
  <c r="J35" i="1"/>
  <c r="B10" i="1"/>
  <c r="B11" i="1" s="1"/>
  <c r="P17" i="10"/>
  <c r="O17" i="10"/>
  <c r="N17" i="10"/>
  <c r="M17" i="10"/>
  <c r="L17" i="10"/>
  <c r="K17" i="10"/>
  <c r="J17" i="10"/>
  <c r="P16" i="10"/>
  <c r="P19" i="10" s="1"/>
  <c r="O16" i="10"/>
  <c r="N16" i="10"/>
  <c r="N19" i="10" s="1"/>
  <c r="M16" i="10"/>
  <c r="L16" i="10"/>
  <c r="K16" i="10"/>
  <c r="J16" i="10"/>
  <c r="P15" i="10"/>
  <c r="P18" i="10" s="1"/>
  <c r="O15" i="10"/>
  <c r="O18" i="10" s="1"/>
  <c r="N15" i="10"/>
  <c r="N18" i="10" s="1"/>
  <c r="M15" i="10"/>
  <c r="L15" i="10"/>
  <c r="K15" i="10"/>
  <c r="J15" i="10"/>
  <c r="Q14" i="10"/>
  <c r="Q13" i="10"/>
  <c r="Q12" i="10"/>
  <c r="Q11" i="10"/>
  <c r="Q10" i="10"/>
  <c r="Q9" i="10"/>
  <c r="T6" i="1"/>
  <c r="Q24" i="8"/>
  <c r="Q23" i="8"/>
  <c r="Q22" i="8"/>
  <c r="Q21" i="8"/>
  <c r="Q20" i="8"/>
  <c r="Q19" i="8"/>
  <c r="Q18" i="8"/>
  <c r="Q17" i="8"/>
  <c r="Q16" i="8"/>
  <c r="Q15" i="8"/>
  <c r="Q14" i="8"/>
  <c r="Q13" i="8"/>
  <c r="Q12" i="8"/>
  <c r="Q11" i="8"/>
  <c r="Q10" i="8"/>
  <c r="Q9" i="8"/>
  <c r="B15" i="8"/>
  <c r="B16" i="8" s="1"/>
  <c r="B18" i="8" s="1"/>
  <c r="B19" i="8" s="1"/>
  <c r="B20" i="8" s="1"/>
  <c r="B21" i="8" s="1"/>
  <c r="B22" i="8" s="1"/>
  <c r="B23" i="8" s="1"/>
  <c r="B24" i="8" s="1"/>
  <c r="B25" i="8" s="1"/>
  <c r="Q31" i="8" l="1"/>
  <c r="L26" i="11"/>
  <c r="J26" i="11"/>
  <c r="K27" i="11"/>
  <c r="K26" i="11"/>
  <c r="L27" i="11"/>
  <c r="N26" i="11"/>
  <c r="O27" i="11"/>
  <c r="N27" i="11"/>
  <c r="O26" i="11"/>
  <c r="Q25" i="11"/>
  <c r="J36" i="1"/>
  <c r="J37" i="1"/>
  <c r="Q30" i="8"/>
  <c r="Q32" i="8"/>
  <c r="Q23" i="11"/>
  <c r="Q26" i="11" s="1"/>
  <c r="Q24" i="11"/>
  <c r="K33" i="8"/>
  <c r="O19" i="10"/>
  <c r="M19" i="10"/>
  <c r="M18" i="10"/>
  <c r="L19" i="10"/>
  <c r="L18" i="10"/>
  <c r="M33" i="8"/>
  <c r="M34" i="8"/>
  <c r="L34" i="8"/>
  <c r="L33" i="8"/>
  <c r="J18" i="10"/>
  <c r="K19" i="10"/>
  <c r="J19" i="10"/>
  <c r="Q17" i="10"/>
  <c r="K18" i="10"/>
  <c r="Q15" i="10"/>
  <c r="Q16" i="10"/>
  <c r="P33" i="8"/>
  <c r="O33" i="8"/>
  <c r="P34" i="8"/>
  <c r="K34" i="8"/>
  <c r="O34" i="8"/>
  <c r="J34" i="8"/>
  <c r="N34" i="8"/>
  <c r="N33" i="8"/>
  <c r="J33" i="8"/>
  <c r="Q27" i="11" l="1"/>
  <c r="Q34" i="8"/>
  <c r="Q19" i="10"/>
  <c r="Q18" i="10"/>
  <c r="Q33" i="8"/>
  <c r="Q10" i="1"/>
  <c r="Q11" i="1"/>
  <c r="Q12" i="1"/>
  <c r="Q10" i="5" l="1"/>
  <c r="Q11" i="5"/>
  <c r="Q12" i="5"/>
  <c r="Q14" i="5"/>
  <c r="Q15" i="5"/>
  <c r="Q16" i="5"/>
  <c r="Q17" i="5"/>
  <c r="Q18" i="5"/>
  <c r="Q19" i="5"/>
  <c r="Q20" i="5"/>
  <c r="Q21" i="5"/>
  <c r="Q22" i="5"/>
  <c r="Q9" i="5"/>
  <c r="Q9" i="1"/>
  <c r="P25" i="5" l="1"/>
  <c r="O25" i="5"/>
  <c r="N25" i="5"/>
  <c r="M25" i="5"/>
  <c r="L25" i="5"/>
  <c r="K25" i="5"/>
  <c r="J25" i="5"/>
  <c r="P24" i="5"/>
  <c r="O24" i="5"/>
  <c r="N24" i="5"/>
  <c r="M24" i="5"/>
  <c r="L24" i="5"/>
  <c r="K24" i="5"/>
  <c r="J24" i="5"/>
  <c r="P23" i="5"/>
  <c r="O23" i="5"/>
  <c r="N23" i="5"/>
  <c r="M23" i="5"/>
  <c r="L23" i="5"/>
  <c r="K23" i="5"/>
  <c r="J23" i="5"/>
  <c r="B10" i="5"/>
  <c r="B11" i="5" s="1"/>
  <c r="B12" i="5" s="1"/>
  <c r="B17" i="5" s="1"/>
  <c r="B18" i="5" s="1"/>
  <c r="B19" i="5" s="1"/>
  <c r="B20" i="5" s="1"/>
  <c r="B21" i="5" s="1"/>
  <c r="B22" i="5" s="1"/>
  <c r="L27" i="5" l="1"/>
  <c r="L26" i="5"/>
  <c r="M27" i="5"/>
  <c r="M26" i="5"/>
  <c r="N27" i="5"/>
  <c r="J27" i="5"/>
  <c r="P27" i="5"/>
  <c r="P26" i="5"/>
  <c r="J26" i="5"/>
  <c r="N26" i="5"/>
  <c r="K27" i="5"/>
  <c r="O27" i="5"/>
  <c r="K26" i="5"/>
  <c r="O26" i="5"/>
  <c r="Q25" i="5"/>
  <c r="Q23" i="5"/>
  <c r="Q24" i="5"/>
  <c r="K35" i="1"/>
  <c r="L35" i="1"/>
  <c r="M35" i="1"/>
  <c r="N35" i="1"/>
  <c r="O35" i="1"/>
  <c r="P35" i="1"/>
  <c r="K34" i="1"/>
  <c r="L34" i="1"/>
  <c r="M34" i="1"/>
  <c r="N34" i="1"/>
  <c r="O34" i="1"/>
  <c r="P34" i="1"/>
  <c r="K33" i="1"/>
  <c r="L33" i="1"/>
  <c r="M33" i="1"/>
  <c r="N33" i="1"/>
  <c r="O33" i="1"/>
  <c r="P33" i="1"/>
  <c r="Q27" i="5" l="1"/>
  <c r="Q26" i="5"/>
  <c r="Q19" i="1" l="1"/>
  <c r="Q13" i="1"/>
  <c r="Q15" i="1"/>
  <c r="Q17" i="1"/>
  <c r="Q18" i="1"/>
  <c r="K37" i="1"/>
  <c r="L37" i="1"/>
  <c r="M37" i="1"/>
  <c r="N37" i="1"/>
  <c r="O37" i="1"/>
  <c r="P37" i="1"/>
  <c r="K36" i="1"/>
  <c r="L36" i="1"/>
  <c r="M36" i="1"/>
  <c r="N36" i="1"/>
  <c r="O36" i="1"/>
  <c r="P36" i="1"/>
  <c r="Q35" i="1" l="1"/>
  <c r="Q34" i="1"/>
  <c r="Q33" i="1"/>
  <c r="Q37" i="1" l="1"/>
  <c r="Q36" i="1"/>
</calcChain>
</file>

<file path=xl/sharedStrings.xml><?xml version="1.0" encoding="utf-8"?>
<sst xmlns="http://schemas.openxmlformats.org/spreadsheetml/2006/main" count="521" uniqueCount="197">
  <si>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</si>
  <si>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</si>
  <si>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</si>
  <si>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</si>
  <si>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</si>
  <si>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</si>
  <si>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</si>
  <si>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</si>
  <si>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</si>
  <si>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</si>
  <si>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</si>
  <si>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</si>
  <si>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</si>
  <si>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</si>
  <si>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</si>
  <si>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</si>
  <si>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</si>
  <si>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</si>
  <si>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</si>
  <si>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</si>
  <si>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</si>
  <si>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</si>
  <si>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</si>
  <si>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</si>
  <si>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BERNABE CONTRERAS CONTRERAS</t>
  </si>
  <si>
    <t xml:space="preserve">BERNABE CONTRERAS CONTRERAS </t>
  </si>
  <si>
    <t>Maya Seba Jorge</t>
  </si>
  <si>
    <t>Sanchez Martinez Ana Karen</t>
  </si>
  <si>
    <t>211U0096</t>
  </si>
  <si>
    <t>231U0142</t>
  </si>
  <si>
    <t>221U0245</t>
  </si>
  <si>
    <t>231U0628</t>
  </si>
  <si>
    <t>231U0176</t>
  </si>
  <si>
    <t>221U0084</t>
  </si>
  <si>
    <t>campos Gabino Rodrigo</t>
  </si>
  <si>
    <t>cRuz Dominguez Irving</t>
  </si>
  <si>
    <t>Morales Chagala Miguel</t>
  </si>
  <si>
    <t>211U0071</t>
  </si>
  <si>
    <t>211U0094</t>
  </si>
  <si>
    <t>201U0549</t>
  </si>
  <si>
    <t>211U0081</t>
  </si>
  <si>
    <t>231U0155</t>
  </si>
  <si>
    <t>231U0178</t>
  </si>
  <si>
    <t xml:space="preserve"> </t>
  </si>
  <si>
    <t>Alvarez Elias alon amaury</t>
  </si>
  <si>
    <t>Anota Hernandez Eril Roberto</t>
  </si>
  <si>
    <t>Bautista Branvilla Eric G.</t>
  </si>
  <si>
    <t>Bonola Alfonso Cristian</t>
  </si>
  <si>
    <t>Bueno Muñiz Alexsandra</t>
  </si>
  <si>
    <t>Chagala Jimenez Genesis J</t>
  </si>
  <si>
    <t>Chontal Chavez Fernando</t>
  </si>
  <si>
    <t>Chontal Obil Osiris M.</t>
  </si>
  <si>
    <t>Cruz Tepach Manuel Felipe</t>
  </si>
  <si>
    <t>Enriquez Gomez Scaleth</t>
  </si>
  <si>
    <t>Gabino Rodriguez Diego</t>
  </si>
  <si>
    <t>Garcia Martinez Marcos</t>
  </si>
  <si>
    <t>Gonzalez Velasco Jonathan</t>
  </si>
  <si>
    <t>Main Morales Hector Luciano</t>
  </si>
  <si>
    <t>Marquez Castellano Orangel</t>
  </si>
  <si>
    <t>Martinez Palafox Marian G</t>
  </si>
  <si>
    <t>Osorio Carmona Gabriela</t>
  </si>
  <si>
    <t>Ponce Fonseca Julio Cesar</t>
  </si>
  <si>
    <t>Ramirez Figueroa Mherly E</t>
  </si>
  <si>
    <t>Rincon Toto Martha P.</t>
  </si>
  <si>
    <t>Solano Chavez Fernando</t>
  </si>
  <si>
    <t>Velasco Alvarez Chelsea N</t>
  </si>
  <si>
    <t>Velaso Catemaxca Jesus</t>
  </si>
  <si>
    <t>Xala Fiscal Jessica del C</t>
  </si>
  <si>
    <t>231U0009</t>
  </si>
  <si>
    <t xml:space="preserve">231U0010	</t>
  </si>
  <si>
    <t>231U0014</t>
  </si>
  <si>
    <t>231U0017</t>
  </si>
  <si>
    <t>231U0018</t>
  </si>
  <si>
    <t>231U0021</t>
  </si>
  <si>
    <t>231U0023</t>
  </si>
  <si>
    <t>Chontal Chavez Alfonso Rafael</t>
  </si>
  <si>
    <t>231U0026</t>
  </si>
  <si>
    <t>231U0027</t>
  </si>
  <si>
    <t>231U0029</t>
  </si>
  <si>
    <t xml:space="preserve">231U0583	</t>
  </si>
  <si>
    <t xml:space="preserve">231U0030	</t>
  </si>
  <si>
    <t>231U0032</t>
  </si>
  <si>
    <t>231U0033</t>
  </si>
  <si>
    <t>231U0043</t>
  </si>
  <si>
    <t>231U0044</t>
  </si>
  <si>
    <t>231U0045</t>
  </si>
  <si>
    <t>231U0059</t>
  </si>
  <si>
    <t>231U0062</t>
  </si>
  <si>
    <t>231U0069</t>
  </si>
  <si>
    <t>Bustamante Martinez Judas de Jesus</t>
  </si>
  <si>
    <t>Belli Arres Luis Mauri</t>
  </si>
  <si>
    <t>231U0015</t>
  </si>
  <si>
    <t>231U0019</t>
  </si>
  <si>
    <t>231U0028</t>
  </si>
  <si>
    <t>211U0086</t>
  </si>
  <si>
    <t>231U0584</t>
  </si>
  <si>
    <t>231U0038</t>
  </si>
  <si>
    <t xml:space="preserve">211U0643	</t>
  </si>
  <si>
    <t xml:space="preserve">231U0049	</t>
  </si>
  <si>
    <t>231U0051</t>
  </si>
  <si>
    <t>231U0054</t>
  </si>
  <si>
    <t>231U0057</t>
  </si>
  <si>
    <t>231U0061</t>
  </si>
  <si>
    <t>231U0068</t>
  </si>
  <si>
    <t>231U0083</t>
  </si>
  <si>
    <t>Carmona Osorio Gabriela</t>
  </si>
  <si>
    <t>coubert Jaramillo Emily Aylin</t>
  </si>
  <si>
    <t>Ambros Tornado Deysi Aimeth</t>
  </si>
  <si>
    <t>Cadena Toto Fernando Javier</t>
  </si>
  <si>
    <t>Cagal Luciano Cesar Ivan</t>
  </si>
  <si>
    <t>Ceballo serano Jose enriquez</t>
  </si>
  <si>
    <t>Coatzozon Roseli Octavio</t>
  </si>
  <si>
    <t>Cruz Lazaro Yoselin</t>
  </si>
  <si>
    <t>Garcia Casado Jeochy</t>
  </si>
  <si>
    <t>Hernandez Rodriguez Roberto</t>
  </si>
  <si>
    <t>Jacobo Toto Nestor Julian</t>
  </si>
  <si>
    <t>Lira Dominguez Camila</t>
  </si>
  <si>
    <t>Matias Seba Martha Cecilia</t>
  </si>
  <si>
    <t>Mitega Hernandez Javier</t>
  </si>
  <si>
    <t>Mixtega Hernandez Alan V</t>
  </si>
  <si>
    <t>Molina Perez Luis Alejandro</t>
  </si>
  <si>
    <t>Ochoa Malaga David Fco.</t>
  </si>
  <si>
    <t>Organista Villaseca Ingrid</t>
  </si>
  <si>
    <t>Perez Quino Janyn Iveth</t>
  </si>
  <si>
    <t>Ruiz Saenz Alexander Rafael</t>
  </si>
  <si>
    <t>Suarez Nava Alicia</t>
  </si>
  <si>
    <t>Temix Andrade Andres</t>
  </si>
  <si>
    <t xml:space="preserve">241U0142	</t>
  </si>
  <si>
    <t>241U0145</t>
  </si>
  <si>
    <t>241U0146</t>
  </si>
  <si>
    <t>241U0152</t>
  </si>
  <si>
    <t>241U0156</t>
  </si>
  <si>
    <t xml:space="preserve">241U0159	</t>
  </si>
  <si>
    <t>241U0160</t>
  </si>
  <si>
    <t>241U0163</t>
  </si>
  <si>
    <t>241U0165</t>
  </si>
  <si>
    <t>241U0652</t>
  </si>
  <si>
    <t>Mixtega Hernandez Javier</t>
  </si>
  <si>
    <t>241U0166</t>
  </si>
  <si>
    <t>241U0634</t>
  </si>
  <si>
    <t>241U0168</t>
  </si>
  <si>
    <t>241U0613</t>
  </si>
  <si>
    <t>241U0173</t>
  </si>
  <si>
    <t>241U0174</t>
  </si>
  <si>
    <t>241U0175</t>
  </si>
  <si>
    <t>241U0167</t>
  </si>
  <si>
    <t>Mixtega Hernandez Alan VladImir</t>
  </si>
  <si>
    <t>Gomez Golpe Jenifer</t>
  </si>
  <si>
    <t>211U0087</t>
  </si>
  <si>
    <t>Andrade Herrera Perla</t>
  </si>
  <si>
    <t>Areva Dominguez Mildred</t>
  </si>
  <si>
    <t>Bernal Vlasco Diana Carolina</t>
  </si>
  <si>
    <t xml:space="preserve">Cruz Gonzalez Itzel Zahori </t>
  </si>
  <si>
    <t>Filidor Dominguez Karla Lisset</t>
  </si>
  <si>
    <t>Gomez Santos Jose Rogelio</t>
  </si>
  <si>
    <t>Marce Hipolito Josue Jorge</t>
  </si>
  <si>
    <t>Martinz Rosas Daniel Azahel</t>
  </si>
  <si>
    <t>Mora Abrajan Paris Adrian</t>
  </si>
  <si>
    <t xml:space="preserve">Morales Chagala  Miguel </t>
  </si>
  <si>
    <t>Sanchez Chipol Yerik Orbelin</t>
  </si>
  <si>
    <t>Sosa Amoroso  Zair Otoniel</t>
  </si>
  <si>
    <t>Urieta Martinez Karen</t>
  </si>
  <si>
    <t>Velez Ceba Ingrid Areli</t>
  </si>
  <si>
    <t>221U0057</t>
  </si>
  <si>
    <t>221U0059</t>
  </si>
  <si>
    <t>221U0061</t>
  </si>
  <si>
    <t>221U0076</t>
  </si>
  <si>
    <t>221U0082</t>
  </si>
  <si>
    <t>211U0088</t>
  </si>
  <si>
    <t>221U0102</t>
  </si>
  <si>
    <t>221U0099</t>
  </si>
  <si>
    <t xml:space="preserve">201U0549	</t>
  </si>
  <si>
    <t>221U0116</t>
  </si>
  <si>
    <t>211U0116</t>
  </si>
  <si>
    <t>221U0729</t>
  </si>
  <si>
    <t>221U0120</t>
  </si>
  <si>
    <t>NGENIERIA ECONOMICA</t>
  </si>
  <si>
    <t>AGOSTO-DICIMBRE-2025</t>
  </si>
  <si>
    <t>ARRASTRE</t>
  </si>
  <si>
    <t>501-A</t>
  </si>
  <si>
    <t>501-B</t>
  </si>
  <si>
    <t>ERGONOMIA</t>
  </si>
  <si>
    <t xml:space="preserve">INVESTIGACION DE OPERACIONES </t>
  </si>
  <si>
    <t>METODOS AVANZADO DE INGENIERIA DE PRODUCTOS</t>
  </si>
  <si>
    <t>901-B</t>
  </si>
  <si>
    <t>Franco Alonso Abril Mayrani</t>
  </si>
  <si>
    <t>Hilario Hernandez Jose Armando</t>
  </si>
  <si>
    <t>Ixba Lascano Felipe</t>
  </si>
  <si>
    <t>Lopez Figuerola Edwin de Jesus</t>
  </si>
  <si>
    <t>Mezo Xolo Jesus Alberto</t>
  </si>
  <si>
    <t>Mixtega Altamirano Jannet Arely</t>
  </si>
  <si>
    <t>Ortiz  Camacho Zuriel Alexander</t>
  </si>
  <si>
    <t>Polito Cobaxin Juliana</t>
  </si>
  <si>
    <t>Ramirez Alegria Marco Antonio</t>
  </si>
  <si>
    <t>Reyes Paxtian Uzziel</t>
  </si>
  <si>
    <t>Vicente Bonfil Citlali del Carmen</t>
  </si>
  <si>
    <t>404-A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</si>
</sst>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12529"/>
      <name val="Calibri"/>
      <family val="2"/>
      <scheme val="minor"/>
    </font>
    <font>
      <sz val="9"/>
      <color rgb="FF212529"/>
      <name val="Segoe UI"/>
      <family val="2"/>
    </font>
    <font>
      <sz val="9"/>
      <color theme="1"/>
      <name val="Calibri"/>
      <family val="2"/>
      <scheme val="minor"/>
    </font>
    <font>
      <sz val="9"/>
      <color rgb="FF212529"/>
      <name val="Calibri"/>
      <family val="2"/>
      <scheme val="minor"/>
    </font>
    <font>
      <sz val="10"/>
      <color rgb="FF21252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X41"/>
  <sheetViews>
    <sheetView topLeftCell="B17" zoomScale="120" zoomScaleNormal="120" workbookViewId="0">
      <selection activeCell="K33" sqref="K33"/>
    </sheetView>
  </sheetViews>
  <sheetFormatPr baseColWidth="10" defaultRowHeight="15" x14ac:dyDescent="0.25"/>
  <cols>
    <col min="1" max="1" width="1.28515625" customWidth="1"/>
    <col min="2" max="2" width="5" customWidth="1"/>
    <col min="3" max="3" width="14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20" width="5.7109375" customWidth="1"/>
    <col min="21" max="21" width="7.85546875" customWidth="1"/>
    <col min="22" max="22" width="8.140625" customWidth="1"/>
    <col min="23" max="24" width="8" customWidth="1"/>
  </cols>
  <sheetData>
    <row r="2" spans="2:24" ht="15.75" x14ac:dyDescent="0.25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24" x14ac:dyDescent="0.25">
      <c r="C3" s="29" t="s">
        <v>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</row>
    <row r="4" spans="2:24" x14ac:dyDescent="0.25">
      <c r="C4" t="s">
        <v>0</v>
      </c>
      <c r="D4" s="30" t="s">
        <v>181</v>
      </c>
      <c r="E4" s="30"/>
      <c r="F4" s="30"/>
      <c r="G4" s="30"/>
      <c r="I4" t="s">
        <v>1</v>
      </c>
      <c r="J4" s="31" t="s">
        <v>179</v>
      </c>
      <c r="K4" s="31"/>
      <c r="M4" t="s">
        <v>2</v>
      </c>
      <c r="N4" s="32">
        <v>45980</v>
      </c>
      <c r="O4" s="32"/>
    </row>
    <row r="5" spans="2:24" ht="6.75" customHeight="1" x14ac:dyDescent="0.25">
      <c r="D5" s="5"/>
      <c r="E5" s="5"/>
      <c r="F5" s="5"/>
      <c r="G5" s="5"/>
    </row>
    <row r="6" spans="2:24" x14ac:dyDescent="0.25">
      <c r="C6" t="s">
        <v>3</v>
      </c>
      <c r="D6" s="31" t="s">
        <v>177</v>
      </c>
      <c r="E6" s="31"/>
      <c r="F6" s="31"/>
      <c r="G6" s="31"/>
      <c r="I6" s="37" t="s">
        <v>22</v>
      </c>
      <c r="J6" s="37"/>
      <c r="K6" s="38" t="s">
        <v>24</v>
      </c>
      <c r="L6" s="38"/>
      <c r="M6" s="38"/>
      <c r="N6" s="38"/>
      <c r="O6" s="38"/>
      <c r="P6" s="38"/>
      <c r="T6" t="e">
        <f>-A</f>
        <v>#NAME?</v>
      </c>
      <c r="U6" s="1"/>
      <c r="V6" s="1"/>
      <c r="W6" s="1"/>
      <c r="X6" s="1"/>
    </row>
    <row r="7" spans="2:24" ht="11.25" customHeight="1" x14ac:dyDescent="0.25"/>
    <row r="8" spans="2:24" x14ac:dyDescent="0.25">
      <c r="B8" s="3" t="s">
        <v>4</v>
      </c>
      <c r="C8" s="3"/>
      <c r="D8" s="33" t="s">
        <v>5</v>
      </c>
      <c r="E8" s="34"/>
      <c r="F8" s="34"/>
      <c r="G8" s="34"/>
      <c r="H8" s="34"/>
      <c r="I8" s="35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4" x14ac:dyDescent="0.25">
      <c r="B9" s="18">
        <v>1</v>
      </c>
      <c r="C9" s="21" t="s">
        <v>68</v>
      </c>
      <c r="D9" s="27" t="s">
        <v>44</v>
      </c>
      <c r="E9" s="27" t="s">
        <v>44</v>
      </c>
      <c r="F9" s="27" t="s">
        <v>44</v>
      </c>
      <c r="G9" s="27" t="s">
        <v>44</v>
      </c>
      <c r="H9" s="27" t="s">
        <v>44</v>
      </c>
      <c r="I9" s="28" t="s">
        <v>44</v>
      </c>
      <c r="J9" s="4">
        <v>0</v>
      </c>
      <c r="K9" s="4">
        <v>72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9">
        <f>SUM(J9:P9)/4</f>
        <v>18</v>
      </c>
      <c r="U9" s="1"/>
      <c r="V9" s="1"/>
      <c r="W9" s="1"/>
      <c r="X9" s="1"/>
    </row>
    <row r="10" spans="2:24" x14ac:dyDescent="0.25">
      <c r="B10" s="18">
        <f>B9+1</f>
        <v>2</v>
      </c>
      <c r="C10" s="19" t="s">
        <v>69</v>
      </c>
      <c r="D10" s="34" t="s">
        <v>45</v>
      </c>
      <c r="E10" s="34" t="s">
        <v>45</v>
      </c>
      <c r="F10" s="34" t="s">
        <v>45</v>
      </c>
      <c r="G10" s="34" t="s">
        <v>45</v>
      </c>
      <c r="H10" s="34" t="s">
        <v>45</v>
      </c>
      <c r="I10" s="35" t="s">
        <v>45</v>
      </c>
      <c r="J10" s="4">
        <v>70</v>
      </c>
      <c r="K10" s="4">
        <v>75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9">
        <f>SUM(J10:P10)/4</f>
        <v>36.25</v>
      </c>
      <c r="U10" s="1"/>
      <c r="V10" s="1"/>
      <c r="W10" s="1"/>
      <c r="X10" s="1"/>
    </row>
    <row r="11" spans="2:24" x14ac:dyDescent="0.25">
      <c r="B11" s="18">
        <f t="shared" ref="B11" si="0">B10+1</f>
        <v>3</v>
      </c>
      <c r="C11" s="19" t="s">
        <v>70</v>
      </c>
      <c r="D11" s="27" t="s">
        <v>46</v>
      </c>
      <c r="E11" s="27" t="s">
        <v>46</v>
      </c>
      <c r="F11" s="27" t="s">
        <v>46</v>
      </c>
      <c r="G11" s="27" t="s">
        <v>46</v>
      </c>
      <c r="H11" s="27" t="s">
        <v>46</v>
      </c>
      <c r="I11" s="28" t="s">
        <v>46</v>
      </c>
      <c r="J11" s="4">
        <v>81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9">
        <f t="shared" ref="Q11:Q12" si="1">SUM(J11:P11)/4</f>
        <v>20.25</v>
      </c>
      <c r="U11" s="1"/>
      <c r="V11" s="1"/>
      <c r="W11" s="1"/>
      <c r="X11" s="1"/>
    </row>
    <row r="12" spans="2:24" x14ac:dyDescent="0.25">
      <c r="B12" s="18">
        <v>4</v>
      </c>
      <c r="C12" s="21" t="s">
        <v>71</v>
      </c>
      <c r="D12" s="27" t="s">
        <v>47</v>
      </c>
      <c r="E12" s="27" t="s">
        <v>47</v>
      </c>
      <c r="F12" s="27" t="s">
        <v>47</v>
      </c>
      <c r="G12" s="27" t="s">
        <v>47</v>
      </c>
      <c r="H12" s="27" t="s">
        <v>47</v>
      </c>
      <c r="I12" s="28" t="s">
        <v>47</v>
      </c>
      <c r="J12" s="4">
        <v>70</v>
      </c>
      <c r="K12" s="4">
        <v>70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9">
        <f t="shared" si="1"/>
        <v>35</v>
      </c>
      <c r="U12" s="1"/>
      <c r="V12" s="1"/>
      <c r="W12" s="1"/>
      <c r="X12" s="1"/>
    </row>
    <row r="13" spans="2:24" x14ac:dyDescent="0.25">
      <c r="B13" s="18">
        <v>5</v>
      </c>
      <c r="C13" s="21" t="s">
        <v>72</v>
      </c>
      <c r="D13" s="27" t="s">
        <v>48</v>
      </c>
      <c r="E13" s="27" t="s">
        <v>48</v>
      </c>
      <c r="F13" s="27" t="s">
        <v>48</v>
      </c>
      <c r="G13" s="27" t="s">
        <v>48</v>
      </c>
      <c r="H13" s="27" t="s">
        <v>48</v>
      </c>
      <c r="I13" s="28" t="s">
        <v>48</v>
      </c>
      <c r="J13" s="4">
        <v>0</v>
      </c>
      <c r="K13" s="4">
        <v>70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9">
        <f t="shared" ref="Q13:Q19" si="2">SUM(J13:P13)/7</f>
        <v>10</v>
      </c>
    </row>
    <row r="14" spans="2:24" x14ac:dyDescent="0.25">
      <c r="B14" s="18">
        <v>6</v>
      </c>
      <c r="C14" s="23" t="s">
        <v>73</v>
      </c>
      <c r="D14" s="27" t="s">
        <v>105</v>
      </c>
      <c r="E14" s="27" t="s">
        <v>60</v>
      </c>
      <c r="F14" s="27" t="s">
        <v>60</v>
      </c>
      <c r="G14" s="27" t="s">
        <v>60</v>
      </c>
      <c r="H14" s="27" t="s">
        <v>60</v>
      </c>
      <c r="I14" s="28" t="s">
        <v>60</v>
      </c>
      <c r="J14" s="4">
        <v>85</v>
      </c>
      <c r="K14" s="4">
        <v>80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9">
        <f t="shared" si="2"/>
        <v>23.571428571428573</v>
      </c>
    </row>
    <row r="15" spans="2:24" x14ac:dyDescent="0.25">
      <c r="B15" s="18">
        <v>7</v>
      </c>
      <c r="C15" s="21" t="s">
        <v>74</v>
      </c>
      <c r="D15" s="34" t="s">
        <v>49</v>
      </c>
      <c r="E15" s="34" t="s">
        <v>49</v>
      </c>
      <c r="F15" s="34" t="s">
        <v>49</v>
      </c>
      <c r="G15" s="34" t="s">
        <v>49</v>
      </c>
      <c r="H15" s="34" t="s">
        <v>49</v>
      </c>
      <c r="I15" s="45" t="s">
        <v>49</v>
      </c>
      <c r="J15" s="4">
        <v>91</v>
      </c>
      <c r="K15" s="4">
        <v>73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5">
        <f>SUM(N15:P15)/7</f>
        <v>0</v>
      </c>
    </row>
    <row r="16" spans="2:24" x14ac:dyDescent="0.25">
      <c r="B16" s="18">
        <v>8</v>
      </c>
      <c r="C16" s="22" t="s">
        <v>76</v>
      </c>
      <c r="D16" s="27" t="s">
        <v>75</v>
      </c>
      <c r="E16" s="27" t="s">
        <v>50</v>
      </c>
      <c r="F16" s="27" t="s">
        <v>50</v>
      </c>
      <c r="G16" s="27" t="s">
        <v>50</v>
      </c>
      <c r="H16" s="27" t="s">
        <v>50</v>
      </c>
      <c r="I16" s="28" t="s">
        <v>50</v>
      </c>
      <c r="J16" s="4">
        <v>70</v>
      </c>
      <c r="K16" s="4">
        <v>80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5">
        <f>SUM(N16:P16)/7</f>
        <v>0</v>
      </c>
    </row>
    <row r="17" spans="2:17" x14ac:dyDescent="0.25">
      <c r="B17" s="18">
        <v>9</v>
      </c>
      <c r="C17" s="21" t="s">
        <v>77</v>
      </c>
      <c r="D17" s="27" t="s">
        <v>51</v>
      </c>
      <c r="E17" s="27" t="s">
        <v>51</v>
      </c>
      <c r="F17" s="27" t="s">
        <v>51</v>
      </c>
      <c r="G17" s="27" t="s">
        <v>51</v>
      </c>
      <c r="H17" s="27" t="s">
        <v>51</v>
      </c>
      <c r="I17" s="28" t="s">
        <v>51</v>
      </c>
      <c r="J17" s="4">
        <v>76</v>
      </c>
      <c r="K17" s="4">
        <v>70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9">
        <f t="shared" si="2"/>
        <v>20.857142857142858</v>
      </c>
    </row>
    <row r="18" spans="2:17" x14ac:dyDescent="0.25">
      <c r="B18" s="18">
        <v>10</v>
      </c>
      <c r="C18" s="21" t="s">
        <v>78</v>
      </c>
      <c r="D18" s="27" t="s">
        <v>52</v>
      </c>
      <c r="E18" s="27" t="s">
        <v>52</v>
      </c>
      <c r="F18" s="27" t="s">
        <v>52</v>
      </c>
      <c r="G18" s="27" t="s">
        <v>52</v>
      </c>
      <c r="H18" s="27" t="s">
        <v>52</v>
      </c>
      <c r="I18" s="28" t="s">
        <v>52</v>
      </c>
      <c r="J18" s="4">
        <v>70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9">
        <f t="shared" si="2"/>
        <v>10</v>
      </c>
    </row>
    <row r="19" spans="2:17" x14ac:dyDescent="0.25">
      <c r="B19" s="18">
        <v>11</v>
      </c>
      <c r="C19" s="19" t="s">
        <v>79</v>
      </c>
      <c r="D19" s="27" t="s">
        <v>53</v>
      </c>
      <c r="E19" s="27" t="s">
        <v>53</v>
      </c>
      <c r="F19" s="27" t="s">
        <v>53</v>
      </c>
      <c r="G19" s="27" t="s">
        <v>53</v>
      </c>
      <c r="H19" s="27" t="s">
        <v>53</v>
      </c>
      <c r="I19" s="28" t="s">
        <v>53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9">
        <f t="shared" si="2"/>
        <v>0</v>
      </c>
    </row>
    <row r="20" spans="2:17" x14ac:dyDescent="0.25">
      <c r="B20" s="18">
        <v>12</v>
      </c>
      <c r="C20" s="19" t="s">
        <v>80</v>
      </c>
      <c r="D20" s="27" t="s">
        <v>54</v>
      </c>
      <c r="E20" s="27" t="s">
        <v>54</v>
      </c>
      <c r="F20" s="27" t="s">
        <v>54</v>
      </c>
      <c r="G20" s="27" t="s">
        <v>54</v>
      </c>
      <c r="H20" s="27" t="s">
        <v>54</v>
      </c>
      <c r="I20" s="28" t="s">
        <v>54</v>
      </c>
      <c r="J20" s="4">
        <v>0</v>
      </c>
      <c r="K20" s="4">
        <v>75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9">
        <f t="shared" ref="Q20:Q32" si="3">SUM(J20:P20)/7</f>
        <v>10.714285714285714</v>
      </c>
    </row>
    <row r="21" spans="2:17" x14ac:dyDescent="0.25">
      <c r="B21" s="18">
        <v>13</v>
      </c>
      <c r="C21" s="21" t="s">
        <v>81</v>
      </c>
      <c r="D21" s="27" t="s">
        <v>55</v>
      </c>
      <c r="E21" s="27" t="s">
        <v>55</v>
      </c>
      <c r="F21" s="27" t="s">
        <v>55</v>
      </c>
      <c r="G21" s="27" t="s">
        <v>55</v>
      </c>
      <c r="H21" s="27" t="s">
        <v>55</v>
      </c>
      <c r="I21" s="28" t="s">
        <v>55</v>
      </c>
      <c r="J21" s="4">
        <v>73</v>
      </c>
      <c r="K21" s="4">
        <v>70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9">
        <f t="shared" si="3"/>
        <v>20.428571428571427</v>
      </c>
    </row>
    <row r="22" spans="2:17" x14ac:dyDescent="0.25">
      <c r="B22" s="18">
        <v>14</v>
      </c>
      <c r="C22" s="21" t="s">
        <v>82</v>
      </c>
      <c r="D22" s="27" t="s">
        <v>56</v>
      </c>
      <c r="E22" s="27" t="s">
        <v>56</v>
      </c>
      <c r="F22" s="27" t="s">
        <v>56</v>
      </c>
      <c r="G22" s="27" t="s">
        <v>56</v>
      </c>
      <c r="H22" s="27" t="s">
        <v>56</v>
      </c>
      <c r="I22" s="28" t="s">
        <v>56</v>
      </c>
      <c r="J22" s="4">
        <v>70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9">
        <f t="shared" si="3"/>
        <v>10</v>
      </c>
    </row>
    <row r="23" spans="2:17" x14ac:dyDescent="0.25">
      <c r="B23" s="18">
        <v>15</v>
      </c>
      <c r="C23" s="21" t="s">
        <v>83</v>
      </c>
      <c r="D23" s="27" t="s">
        <v>57</v>
      </c>
      <c r="E23" s="27" t="s">
        <v>57</v>
      </c>
      <c r="F23" s="27" t="s">
        <v>57</v>
      </c>
      <c r="G23" s="27" t="s">
        <v>57</v>
      </c>
      <c r="H23" s="27" t="s">
        <v>57</v>
      </c>
      <c r="I23" s="28" t="s">
        <v>57</v>
      </c>
      <c r="J23" s="4">
        <v>0</v>
      </c>
      <c r="K23" s="4">
        <v>70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9">
        <f t="shared" si="3"/>
        <v>10</v>
      </c>
    </row>
    <row r="24" spans="2:17" x14ac:dyDescent="0.25">
      <c r="B24" s="18">
        <v>16</v>
      </c>
      <c r="C24" s="21" t="s">
        <v>84</v>
      </c>
      <c r="D24" s="27" t="s">
        <v>58</v>
      </c>
      <c r="E24" s="27" t="s">
        <v>58</v>
      </c>
      <c r="F24" s="27" t="s">
        <v>58</v>
      </c>
      <c r="G24" s="27" t="s">
        <v>58</v>
      </c>
      <c r="H24" s="27" t="s">
        <v>58</v>
      </c>
      <c r="I24" s="28" t="s">
        <v>58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9">
        <f t="shared" si="3"/>
        <v>0</v>
      </c>
    </row>
    <row r="25" spans="2:17" x14ac:dyDescent="0.25">
      <c r="B25" s="18">
        <v>17</v>
      </c>
      <c r="C25" s="21" t="s">
        <v>85</v>
      </c>
      <c r="D25" s="27" t="s">
        <v>59</v>
      </c>
      <c r="E25" s="27" t="s">
        <v>59</v>
      </c>
      <c r="F25" s="27" t="s">
        <v>59</v>
      </c>
      <c r="G25" s="27" t="s">
        <v>59</v>
      </c>
      <c r="H25" s="27" t="s">
        <v>59</v>
      </c>
      <c r="I25" s="28" t="s">
        <v>59</v>
      </c>
      <c r="J25" s="4">
        <v>0</v>
      </c>
      <c r="K25" s="4">
        <v>70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9">
        <f t="shared" si="3"/>
        <v>10</v>
      </c>
    </row>
    <row r="26" spans="2:17" x14ac:dyDescent="0.25">
      <c r="B26" s="18">
        <v>18</v>
      </c>
      <c r="C26" s="21" t="s">
        <v>86</v>
      </c>
      <c r="D26" s="27" t="s">
        <v>61</v>
      </c>
      <c r="E26" s="27" t="s">
        <v>61</v>
      </c>
      <c r="F26" s="27" t="s">
        <v>61</v>
      </c>
      <c r="G26" s="27" t="s">
        <v>61</v>
      </c>
      <c r="H26" s="27" t="s">
        <v>61</v>
      </c>
      <c r="I26" s="28" t="s">
        <v>61</v>
      </c>
      <c r="J26" s="4">
        <v>0</v>
      </c>
      <c r="K26" s="4">
        <v>70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9">
        <f t="shared" si="3"/>
        <v>10</v>
      </c>
    </row>
    <row r="27" spans="2:17" x14ac:dyDescent="0.25">
      <c r="B27" s="18">
        <v>19</v>
      </c>
      <c r="C27" s="21" t="s">
        <v>87</v>
      </c>
      <c r="D27" s="27" t="s">
        <v>62</v>
      </c>
      <c r="E27" s="27" t="s">
        <v>62</v>
      </c>
      <c r="F27" s="27" t="s">
        <v>62</v>
      </c>
      <c r="G27" s="27" t="s">
        <v>62</v>
      </c>
      <c r="H27" s="27" t="s">
        <v>62</v>
      </c>
      <c r="I27" s="28" t="s">
        <v>62</v>
      </c>
      <c r="J27" s="4">
        <v>70</v>
      </c>
      <c r="K27" s="4">
        <v>80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9">
        <f t="shared" si="3"/>
        <v>21.428571428571427</v>
      </c>
    </row>
    <row r="28" spans="2:17" x14ac:dyDescent="0.25">
      <c r="B28" s="18">
        <v>20</v>
      </c>
      <c r="C28" s="21" t="s">
        <v>88</v>
      </c>
      <c r="D28" s="27" t="s">
        <v>63</v>
      </c>
      <c r="E28" s="27" t="s">
        <v>63</v>
      </c>
      <c r="F28" s="27" t="s">
        <v>63</v>
      </c>
      <c r="G28" s="27" t="s">
        <v>63</v>
      </c>
      <c r="H28" s="27" t="s">
        <v>63</v>
      </c>
      <c r="I28" s="28" t="s">
        <v>63</v>
      </c>
      <c r="J28" s="4">
        <v>70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9">
        <f t="shared" si="3"/>
        <v>10</v>
      </c>
    </row>
    <row r="29" spans="2:17" x14ac:dyDescent="0.25">
      <c r="B29" s="18">
        <v>21</v>
      </c>
      <c r="C29" s="19" t="s">
        <v>30</v>
      </c>
      <c r="D29" s="27" t="s">
        <v>64</v>
      </c>
      <c r="E29" s="27" t="s">
        <v>64</v>
      </c>
      <c r="F29" s="27" t="s">
        <v>64</v>
      </c>
      <c r="G29" s="27" t="s">
        <v>64</v>
      </c>
      <c r="H29" s="27" t="s">
        <v>64</v>
      </c>
      <c r="I29" s="28" t="s">
        <v>64</v>
      </c>
      <c r="J29" s="4">
        <v>70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9">
        <f t="shared" si="3"/>
        <v>10</v>
      </c>
    </row>
    <row r="30" spans="2:17" x14ac:dyDescent="0.25">
      <c r="B30" s="18">
        <v>22</v>
      </c>
      <c r="C30" s="19" t="s">
        <v>31</v>
      </c>
      <c r="D30" s="27" t="s">
        <v>65</v>
      </c>
      <c r="E30" s="27" t="s">
        <v>65</v>
      </c>
      <c r="F30" s="27" t="s">
        <v>65</v>
      </c>
      <c r="G30" s="27" t="s">
        <v>65</v>
      </c>
      <c r="H30" s="27" t="s">
        <v>65</v>
      </c>
      <c r="I30" s="28" t="s">
        <v>65</v>
      </c>
      <c r="J30" s="4">
        <v>70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9">
        <f t="shared" si="3"/>
        <v>10</v>
      </c>
    </row>
    <row r="31" spans="2:17" x14ac:dyDescent="0.25">
      <c r="B31" s="18">
        <v>23</v>
      </c>
      <c r="C31" s="19" t="s">
        <v>32</v>
      </c>
      <c r="D31" s="27" t="s">
        <v>66</v>
      </c>
      <c r="E31" s="27" t="s">
        <v>66</v>
      </c>
      <c r="F31" s="27" t="s">
        <v>66</v>
      </c>
      <c r="G31" s="27" t="s">
        <v>66</v>
      </c>
      <c r="H31" s="27" t="s">
        <v>66</v>
      </c>
      <c r="I31" s="28" t="s">
        <v>66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9">
        <f t="shared" si="3"/>
        <v>0</v>
      </c>
    </row>
    <row r="32" spans="2:17" x14ac:dyDescent="0.25">
      <c r="B32" s="18">
        <v>24</v>
      </c>
      <c r="C32" s="19" t="s">
        <v>42</v>
      </c>
      <c r="D32" s="34" t="s">
        <v>67</v>
      </c>
      <c r="E32" s="34" t="s">
        <v>67</v>
      </c>
      <c r="F32" s="34" t="s">
        <v>67</v>
      </c>
      <c r="G32" s="34" t="s">
        <v>67</v>
      </c>
      <c r="H32" s="34" t="s">
        <v>67</v>
      </c>
      <c r="I32" s="35" t="s">
        <v>67</v>
      </c>
      <c r="J32" s="4">
        <v>70</v>
      </c>
      <c r="K32" s="4">
        <v>70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9">
        <f t="shared" si="3"/>
        <v>20</v>
      </c>
    </row>
    <row r="33" spans="3:17" x14ac:dyDescent="0.25">
      <c r="C33" s="42"/>
      <c r="D33" s="42"/>
      <c r="E33" s="1"/>
      <c r="H33" s="40" t="s">
        <v>19</v>
      </c>
      <c r="I33" s="41"/>
      <c r="J33" s="10">
        <f t="shared" ref="J33:P33" si="4">COUNTIF(J9:J32,"&gt;=70")</f>
        <v>15</v>
      </c>
      <c r="K33" s="10">
        <f t="shared" si="4"/>
        <v>15</v>
      </c>
      <c r="L33" s="10">
        <f t="shared" si="4"/>
        <v>0</v>
      </c>
      <c r="M33" s="10">
        <f t="shared" si="4"/>
        <v>0</v>
      </c>
      <c r="N33" s="10">
        <f t="shared" si="4"/>
        <v>0</v>
      </c>
      <c r="O33" s="10">
        <f t="shared" si="4"/>
        <v>0</v>
      </c>
      <c r="P33" s="10">
        <f t="shared" si="4"/>
        <v>0</v>
      </c>
      <c r="Q33" s="14">
        <f>COUNTIF(Q9:Q31,"&gt;=70")</f>
        <v>0</v>
      </c>
    </row>
    <row r="34" spans="3:17" x14ac:dyDescent="0.25">
      <c r="C34" s="37"/>
      <c r="D34" s="37"/>
      <c r="E34" s="7"/>
      <c r="H34" s="40" t="s">
        <v>20</v>
      </c>
      <c r="I34" s="41"/>
      <c r="J34" s="11">
        <f t="shared" ref="J34:Q34" si="5">COUNTIF(J9:J32,"&lt;70")</f>
        <v>9</v>
      </c>
      <c r="K34" s="11">
        <f t="shared" si="5"/>
        <v>9</v>
      </c>
      <c r="L34" s="11">
        <f t="shared" si="5"/>
        <v>24</v>
      </c>
      <c r="M34" s="11">
        <f t="shared" si="5"/>
        <v>24</v>
      </c>
      <c r="N34" s="11">
        <f t="shared" si="5"/>
        <v>24</v>
      </c>
      <c r="O34" s="11">
        <f t="shared" si="5"/>
        <v>24</v>
      </c>
      <c r="P34" s="11">
        <f t="shared" si="5"/>
        <v>24</v>
      </c>
      <c r="Q34" s="11">
        <f t="shared" si="5"/>
        <v>24</v>
      </c>
    </row>
    <row r="35" spans="3:17" x14ac:dyDescent="0.25">
      <c r="C35" s="37"/>
      <c r="D35" s="37"/>
      <c r="E35" s="37"/>
      <c r="H35" s="40" t="s">
        <v>21</v>
      </c>
      <c r="I35" s="41"/>
      <c r="J35" s="11">
        <f t="shared" ref="J35:Q35" si="6">COUNT(J9:J32)</f>
        <v>24</v>
      </c>
      <c r="K35" s="11">
        <f t="shared" si="6"/>
        <v>24</v>
      </c>
      <c r="L35" s="11">
        <f t="shared" si="6"/>
        <v>24</v>
      </c>
      <c r="M35" s="11">
        <f t="shared" si="6"/>
        <v>24</v>
      </c>
      <c r="N35" s="11">
        <f t="shared" si="6"/>
        <v>24</v>
      </c>
      <c r="O35" s="11">
        <f t="shared" si="6"/>
        <v>24</v>
      </c>
      <c r="P35" s="11">
        <f t="shared" si="6"/>
        <v>24</v>
      </c>
      <c r="Q35" s="11">
        <f t="shared" si="6"/>
        <v>24</v>
      </c>
    </row>
    <row r="36" spans="3:17" x14ac:dyDescent="0.25">
      <c r="C36" s="37"/>
      <c r="D36" s="37"/>
      <c r="E36" s="1"/>
      <c r="H36" s="43" t="s">
        <v>16</v>
      </c>
      <c r="I36" s="44"/>
      <c r="J36" s="12">
        <f>J33/J35</f>
        <v>0.625</v>
      </c>
      <c r="K36" s="13">
        <f t="shared" ref="K36:Q36" si="7">K33/K35</f>
        <v>0.625</v>
      </c>
      <c r="L36" s="13">
        <f t="shared" si="7"/>
        <v>0</v>
      </c>
      <c r="M36" s="13">
        <f t="shared" si="7"/>
        <v>0</v>
      </c>
      <c r="N36" s="13">
        <f t="shared" si="7"/>
        <v>0</v>
      </c>
      <c r="O36" s="13">
        <f t="shared" si="7"/>
        <v>0</v>
      </c>
      <c r="P36" s="13">
        <f t="shared" si="7"/>
        <v>0</v>
      </c>
      <c r="Q36" s="13">
        <f t="shared" si="7"/>
        <v>0</v>
      </c>
    </row>
    <row r="37" spans="3:17" x14ac:dyDescent="0.25">
      <c r="C37" s="37"/>
      <c r="D37" s="37"/>
      <c r="E37" s="1"/>
      <c r="H37" s="43" t="s">
        <v>17</v>
      </c>
      <c r="I37" s="44"/>
      <c r="J37" s="12">
        <f>J34/J35</f>
        <v>0.375</v>
      </c>
      <c r="K37" s="12">
        <f t="shared" ref="K37:Q37" si="8">K34/K35</f>
        <v>0.375</v>
      </c>
      <c r="L37" s="13">
        <f t="shared" si="8"/>
        <v>1</v>
      </c>
      <c r="M37" s="13">
        <f t="shared" si="8"/>
        <v>1</v>
      </c>
      <c r="N37" s="13">
        <f t="shared" si="8"/>
        <v>1</v>
      </c>
      <c r="O37" s="13">
        <f t="shared" si="8"/>
        <v>1</v>
      </c>
      <c r="P37" s="13">
        <f t="shared" si="8"/>
        <v>1</v>
      </c>
      <c r="Q37" s="13">
        <f t="shared" si="8"/>
        <v>1</v>
      </c>
    </row>
    <row r="38" spans="3:17" x14ac:dyDescent="0.25">
      <c r="C38" s="37"/>
      <c r="D38" s="37"/>
      <c r="E38" s="7"/>
    </row>
    <row r="39" spans="3:17" x14ac:dyDescent="0.25">
      <c r="C39" s="1"/>
      <c r="D39" s="1"/>
      <c r="E39" s="7"/>
    </row>
    <row r="40" spans="3:17" x14ac:dyDescent="0.25">
      <c r="J40" s="39" t="s">
        <v>25</v>
      </c>
      <c r="K40" s="39"/>
      <c r="L40" s="39"/>
      <c r="M40" s="39"/>
      <c r="N40" s="39"/>
      <c r="O40" s="39"/>
      <c r="P40" s="39"/>
    </row>
    <row r="41" spans="3:17" x14ac:dyDescent="0.25">
      <c r="J41" s="36" t="s">
        <v>18</v>
      </c>
      <c r="K41" s="36"/>
      <c r="L41" s="36"/>
      <c r="M41" s="36"/>
      <c r="N41" s="36"/>
      <c r="O41" s="36"/>
      <c r="P41" s="36"/>
    </row>
  </sheetData>
  <mergeCells count="46">
    <mergeCell ref="D32:I32"/>
    <mergeCell ref="D17:I17"/>
    <mergeCell ref="D13:I13"/>
    <mergeCell ref="D12:I12"/>
    <mergeCell ref="D9:I9"/>
    <mergeCell ref="D11:I11"/>
    <mergeCell ref="D15:I15"/>
    <mergeCell ref="D20:I20"/>
    <mergeCell ref="D21:I21"/>
    <mergeCell ref="D22:I22"/>
    <mergeCell ref="D23:I23"/>
    <mergeCell ref="D24:I24"/>
    <mergeCell ref="D25:I25"/>
    <mergeCell ref="D14:I14"/>
    <mergeCell ref="D26:I26"/>
    <mergeCell ref="D27:I27"/>
    <mergeCell ref="J41:P41"/>
    <mergeCell ref="I6:J6"/>
    <mergeCell ref="K6:P6"/>
    <mergeCell ref="J40:P40"/>
    <mergeCell ref="D10:I10"/>
    <mergeCell ref="H34:I34"/>
    <mergeCell ref="H33:I33"/>
    <mergeCell ref="C34:D34"/>
    <mergeCell ref="C33:D33"/>
    <mergeCell ref="C37:D37"/>
    <mergeCell ref="C36:D36"/>
    <mergeCell ref="C38:D38"/>
    <mergeCell ref="C35:E35"/>
    <mergeCell ref="H37:I37"/>
    <mergeCell ref="H36:I36"/>
    <mergeCell ref="H35:I35"/>
    <mergeCell ref="B2:P2"/>
    <mergeCell ref="D31:I31"/>
    <mergeCell ref="D19:I19"/>
    <mergeCell ref="D29:I29"/>
    <mergeCell ref="D18:I18"/>
    <mergeCell ref="C3:P3"/>
    <mergeCell ref="D4:G4"/>
    <mergeCell ref="J4:K4"/>
    <mergeCell ref="D16:I16"/>
    <mergeCell ref="N4:O4"/>
    <mergeCell ref="D6:G6"/>
    <mergeCell ref="D8:I8"/>
    <mergeCell ref="D30:I30"/>
    <mergeCell ref="D28:I28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9D88A-F31D-40E2-BE10-D3C055B02DE4}">
  <dimension ref="B2:X31"/>
  <sheetViews>
    <sheetView topLeftCell="A5" zoomScale="120" zoomScaleNormal="120" workbookViewId="0">
      <selection activeCell="K22" sqref="K22"/>
    </sheetView>
  </sheetViews>
  <sheetFormatPr baseColWidth="10" defaultRowHeight="15" x14ac:dyDescent="0.25"/>
  <cols>
    <col min="1" max="1" width="1.28515625" customWidth="1"/>
    <col min="2" max="2" width="5" customWidth="1"/>
    <col min="3" max="3" width="14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  <col min="20" max="20" width="30.28515625" bestFit="1" customWidth="1"/>
    <col min="21" max="21" width="7.85546875" customWidth="1"/>
    <col min="22" max="22" width="8.140625" customWidth="1"/>
    <col min="23" max="24" width="8" customWidth="1"/>
  </cols>
  <sheetData>
    <row r="2" spans="2:24" ht="15.75" x14ac:dyDescent="0.25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24" x14ac:dyDescent="0.25">
      <c r="C3" s="29" t="s">
        <v>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</row>
    <row r="4" spans="2:24" x14ac:dyDescent="0.25">
      <c r="C4" t="s">
        <v>0</v>
      </c>
      <c r="D4" s="30" t="s">
        <v>181</v>
      </c>
      <c r="E4" s="30"/>
      <c r="F4" s="30"/>
      <c r="G4" s="30"/>
      <c r="I4" t="s">
        <v>1</v>
      </c>
      <c r="J4" s="31" t="s">
        <v>180</v>
      </c>
      <c r="K4" s="31"/>
      <c r="M4" t="s">
        <v>2</v>
      </c>
      <c r="N4" s="32">
        <v>45980</v>
      </c>
      <c r="O4" s="32"/>
    </row>
    <row r="5" spans="2:24" ht="6.75" customHeight="1" x14ac:dyDescent="0.25">
      <c r="D5" s="5"/>
      <c r="E5" s="5"/>
      <c r="F5" s="5"/>
      <c r="G5" s="5"/>
    </row>
    <row r="6" spans="2:24" x14ac:dyDescent="0.25">
      <c r="C6" t="s">
        <v>3</v>
      </c>
      <c r="D6" s="31" t="s">
        <v>177</v>
      </c>
      <c r="E6" s="31"/>
      <c r="F6" s="31"/>
      <c r="G6" s="31"/>
      <c r="I6" s="37" t="s">
        <v>22</v>
      </c>
      <c r="J6" s="37"/>
      <c r="K6" s="38" t="s">
        <v>24</v>
      </c>
      <c r="L6" s="38"/>
      <c r="M6" s="38"/>
      <c r="N6" s="38"/>
      <c r="O6" s="38"/>
      <c r="P6" s="38"/>
      <c r="U6" s="1"/>
      <c r="V6" s="1"/>
      <c r="W6" s="1"/>
      <c r="X6" s="1"/>
    </row>
    <row r="7" spans="2:24" ht="11.25" customHeight="1" x14ac:dyDescent="0.25"/>
    <row r="8" spans="2:24" x14ac:dyDescent="0.25">
      <c r="B8" s="3" t="s">
        <v>4</v>
      </c>
      <c r="C8" s="3"/>
      <c r="D8" s="33" t="s">
        <v>5</v>
      </c>
      <c r="E8" s="34"/>
      <c r="F8" s="34"/>
      <c r="G8" s="34"/>
      <c r="H8" s="34"/>
      <c r="I8" s="35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4" x14ac:dyDescent="0.25">
      <c r="B9" s="6">
        <v>1</v>
      </c>
      <c r="C9" s="17" t="s">
        <v>91</v>
      </c>
      <c r="D9" s="46" t="s">
        <v>90</v>
      </c>
      <c r="E9" s="27"/>
      <c r="F9" s="27"/>
      <c r="G9" s="27"/>
      <c r="H9" s="27"/>
      <c r="I9" s="28"/>
      <c r="J9" s="4">
        <v>74</v>
      </c>
      <c r="K9" s="4">
        <v>70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9">
        <f>SUM(J9:P9)/4</f>
        <v>36</v>
      </c>
      <c r="U9" s="1"/>
      <c r="V9" s="1"/>
      <c r="W9" s="1"/>
      <c r="X9" s="1"/>
    </row>
    <row r="10" spans="2:24" x14ac:dyDescent="0.25">
      <c r="B10" s="6">
        <f>B9+1</f>
        <v>2</v>
      </c>
      <c r="C10" s="17" t="s">
        <v>92</v>
      </c>
      <c r="D10" s="33" t="s">
        <v>89</v>
      </c>
      <c r="E10" s="34"/>
      <c r="F10" s="34"/>
      <c r="G10" s="34"/>
      <c r="H10" s="34"/>
      <c r="I10" s="35"/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9">
        <f>SUM(J10:P10)/4</f>
        <v>0</v>
      </c>
      <c r="U10" s="1"/>
      <c r="V10" s="1"/>
      <c r="W10" s="1"/>
      <c r="X10" s="1"/>
    </row>
    <row r="11" spans="2:24" x14ac:dyDescent="0.25">
      <c r="B11" s="6">
        <f t="shared" ref="B11:B14" si="0">B10+1</f>
        <v>3</v>
      </c>
      <c r="C11" s="17" t="s">
        <v>93</v>
      </c>
      <c r="D11" s="46" t="s">
        <v>106</v>
      </c>
      <c r="E11" s="27"/>
      <c r="F11" s="27"/>
      <c r="G11" s="27"/>
      <c r="H11" s="27"/>
      <c r="I11" s="28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9">
        <f t="shared" ref="Q11:Q12" si="1">SUM(J11:P11)/4</f>
        <v>0</v>
      </c>
      <c r="U11" s="1"/>
      <c r="V11" s="1"/>
      <c r="W11" s="1"/>
      <c r="X11" s="1"/>
    </row>
    <row r="12" spans="2:24" x14ac:dyDescent="0.25">
      <c r="B12" s="6">
        <v>4</v>
      </c>
      <c r="C12" s="17" t="s">
        <v>94</v>
      </c>
      <c r="D12" s="46" t="s">
        <v>185</v>
      </c>
      <c r="E12" s="27"/>
      <c r="F12" s="27"/>
      <c r="G12" s="27"/>
      <c r="H12" s="27"/>
      <c r="I12" s="28"/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9">
        <f t="shared" si="1"/>
        <v>0</v>
      </c>
      <c r="U12" s="1"/>
      <c r="V12" s="1"/>
      <c r="W12" s="1"/>
      <c r="X12" s="1"/>
    </row>
    <row r="13" spans="2:24" x14ac:dyDescent="0.25">
      <c r="B13" s="6">
        <v>5</v>
      </c>
      <c r="C13" s="17" t="s">
        <v>95</v>
      </c>
      <c r="D13" s="46" t="s">
        <v>186</v>
      </c>
      <c r="E13" s="27"/>
      <c r="F13" s="27"/>
      <c r="G13" s="27"/>
      <c r="H13" s="27"/>
      <c r="I13" s="28"/>
      <c r="J13" s="4">
        <v>70</v>
      </c>
      <c r="K13" s="4">
        <v>70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9">
        <f t="shared" ref="Q13:Q22" si="2">SUM(J13:P13)/7</f>
        <v>20</v>
      </c>
    </row>
    <row r="14" spans="2:24" x14ac:dyDescent="0.25">
      <c r="B14" s="6">
        <f t="shared" si="0"/>
        <v>6</v>
      </c>
      <c r="C14" s="17" t="s">
        <v>96</v>
      </c>
      <c r="D14" s="46" t="s">
        <v>187</v>
      </c>
      <c r="E14" s="27"/>
      <c r="F14" s="27"/>
      <c r="G14" s="27"/>
      <c r="H14" s="27"/>
      <c r="I14" s="47"/>
      <c r="J14" s="4">
        <v>70</v>
      </c>
      <c r="K14" s="4">
        <v>70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5">
        <f>SUM(N14:P14)/7</f>
        <v>0</v>
      </c>
    </row>
    <row r="15" spans="2:24" x14ac:dyDescent="0.25">
      <c r="B15" s="6">
        <v>7</v>
      </c>
      <c r="C15" s="16" t="s">
        <v>97</v>
      </c>
      <c r="D15" s="46" t="s">
        <v>188</v>
      </c>
      <c r="E15" s="27"/>
      <c r="F15" s="27"/>
      <c r="G15" s="27"/>
      <c r="H15" s="27"/>
      <c r="I15" s="28"/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5">
        <f>SUM(N15:P15)/7</f>
        <v>0</v>
      </c>
    </row>
    <row r="16" spans="2:24" x14ac:dyDescent="0.25">
      <c r="B16" s="6">
        <v>8</v>
      </c>
      <c r="C16" s="6" t="s">
        <v>98</v>
      </c>
      <c r="D16" s="46" t="s">
        <v>189</v>
      </c>
      <c r="E16" s="27"/>
      <c r="F16" s="27"/>
      <c r="G16" s="27"/>
      <c r="H16" s="27"/>
      <c r="I16" s="28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9">
        <f t="shared" si="2"/>
        <v>0</v>
      </c>
    </row>
    <row r="17" spans="2:17" x14ac:dyDescent="0.25">
      <c r="B17" s="6">
        <v>9</v>
      </c>
      <c r="C17" s="6" t="s">
        <v>99</v>
      </c>
      <c r="D17" s="46" t="s">
        <v>190</v>
      </c>
      <c r="E17" s="27"/>
      <c r="F17" s="27"/>
      <c r="G17" s="27"/>
      <c r="H17" s="27"/>
      <c r="I17" s="28"/>
      <c r="J17" s="4">
        <v>70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9">
        <f t="shared" si="2"/>
        <v>10</v>
      </c>
    </row>
    <row r="18" spans="2:17" x14ac:dyDescent="0.25">
      <c r="B18" s="6">
        <v>10</v>
      </c>
      <c r="C18" s="20" t="s">
        <v>100</v>
      </c>
      <c r="D18" s="46" t="s">
        <v>191</v>
      </c>
      <c r="E18" s="27"/>
      <c r="F18" s="27"/>
      <c r="G18" s="27"/>
      <c r="H18" s="27"/>
      <c r="I18" s="28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9">
        <f t="shared" si="2"/>
        <v>0</v>
      </c>
    </row>
    <row r="19" spans="2:17" x14ac:dyDescent="0.25">
      <c r="B19" s="6">
        <v>11</v>
      </c>
      <c r="C19" s="6" t="s">
        <v>101</v>
      </c>
      <c r="D19" s="46" t="s">
        <v>192</v>
      </c>
      <c r="E19" s="27"/>
      <c r="F19" s="27"/>
      <c r="G19" s="27"/>
      <c r="H19" s="27"/>
      <c r="I19" s="28"/>
      <c r="J19" s="4">
        <v>80</v>
      </c>
      <c r="K19" s="4">
        <v>70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9">
        <f t="shared" si="2"/>
        <v>21.428571428571427</v>
      </c>
    </row>
    <row r="20" spans="2:17" x14ac:dyDescent="0.25">
      <c r="B20" s="6">
        <v>12</v>
      </c>
      <c r="C20" s="17" t="s">
        <v>102</v>
      </c>
      <c r="D20" s="46" t="s">
        <v>193</v>
      </c>
      <c r="E20" s="27"/>
      <c r="F20" s="27"/>
      <c r="G20" s="27"/>
      <c r="H20" s="27"/>
      <c r="I20" s="28"/>
      <c r="J20" s="4">
        <v>72</v>
      </c>
      <c r="K20" s="4">
        <v>70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9">
        <f t="shared" si="2"/>
        <v>20.285714285714285</v>
      </c>
    </row>
    <row r="21" spans="2:17" x14ac:dyDescent="0.25">
      <c r="B21" s="6">
        <v>13</v>
      </c>
      <c r="C21" s="17" t="s">
        <v>103</v>
      </c>
      <c r="D21" s="46" t="s">
        <v>194</v>
      </c>
      <c r="E21" s="27"/>
      <c r="F21" s="27"/>
      <c r="G21" s="27"/>
      <c r="H21" s="27"/>
      <c r="I21" s="28"/>
      <c r="J21" s="4">
        <v>70</v>
      </c>
      <c r="K21" s="4">
        <v>98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9">
        <f t="shared" si="2"/>
        <v>24</v>
      </c>
    </row>
    <row r="22" spans="2:17" x14ac:dyDescent="0.25">
      <c r="B22" s="6">
        <v>14</v>
      </c>
      <c r="C22" s="17" t="s">
        <v>104</v>
      </c>
      <c r="D22" s="46" t="s">
        <v>195</v>
      </c>
      <c r="E22" s="27"/>
      <c r="F22" s="27"/>
      <c r="G22" s="27"/>
      <c r="H22" s="27"/>
      <c r="I22" s="28"/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9">
        <f t="shared" si="2"/>
        <v>0</v>
      </c>
    </row>
    <row r="23" spans="2:17" x14ac:dyDescent="0.25">
      <c r="C23" s="42"/>
      <c r="D23" s="42"/>
      <c r="E23" s="1"/>
      <c r="H23" s="40" t="s">
        <v>19</v>
      </c>
      <c r="I23" s="41"/>
      <c r="J23" s="10">
        <f t="shared" ref="J23:Q23" si="3">COUNTIF(J9:J22,"&gt;=70")</f>
        <v>7</v>
      </c>
      <c r="K23" s="10">
        <f t="shared" si="3"/>
        <v>6</v>
      </c>
      <c r="L23" s="10">
        <f t="shared" si="3"/>
        <v>0</v>
      </c>
      <c r="M23" s="10">
        <f t="shared" si="3"/>
        <v>0</v>
      </c>
      <c r="N23" s="10">
        <f t="shared" si="3"/>
        <v>0</v>
      </c>
      <c r="O23" s="10">
        <f t="shared" si="3"/>
        <v>0</v>
      </c>
      <c r="P23" s="10">
        <f t="shared" si="3"/>
        <v>0</v>
      </c>
      <c r="Q23" s="14">
        <f t="shared" si="3"/>
        <v>0</v>
      </c>
    </row>
    <row r="24" spans="2:17" x14ac:dyDescent="0.25">
      <c r="C24" s="37"/>
      <c r="D24" s="37"/>
      <c r="E24" s="7"/>
      <c r="H24" s="40" t="s">
        <v>20</v>
      </c>
      <c r="I24" s="41"/>
      <c r="J24" s="11">
        <f t="shared" ref="J24:Q24" si="4">COUNTIF(J9:J22,"&lt;70")</f>
        <v>7</v>
      </c>
      <c r="K24" s="11">
        <f t="shared" si="4"/>
        <v>8</v>
      </c>
      <c r="L24" s="11">
        <f t="shared" si="4"/>
        <v>14</v>
      </c>
      <c r="M24" s="11">
        <f t="shared" si="4"/>
        <v>14</v>
      </c>
      <c r="N24" s="11">
        <f t="shared" si="4"/>
        <v>14</v>
      </c>
      <c r="O24" s="11">
        <f t="shared" si="4"/>
        <v>14</v>
      </c>
      <c r="P24" s="11">
        <f t="shared" si="4"/>
        <v>14</v>
      </c>
      <c r="Q24" s="11">
        <f t="shared" si="4"/>
        <v>14</v>
      </c>
    </row>
    <row r="25" spans="2:17" x14ac:dyDescent="0.25">
      <c r="C25" s="37"/>
      <c r="D25" s="37"/>
      <c r="E25" s="37"/>
      <c r="H25" s="40" t="s">
        <v>21</v>
      </c>
      <c r="I25" s="41"/>
      <c r="J25" s="11">
        <f t="shared" ref="J25:Q25" si="5">COUNT(J9:J22)</f>
        <v>14</v>
      </c>
      <c r="K25" s="11">
        <f t="shared" si="5"/>
        <v>14</v>
      </c>
      <c r="L25" s="11">
        <f t="shared" si="5"/>
        <v>14</v>
      </c>
      <c r="M25" s="11">
        <f t="shared" si="5"/>
        <v>14</v>
      </c>
      <c r="N25" s="11">
        <f t="shared" si="5"/>
        <v>14</v>
      </c>
      <c r="O25" s="11">
        <f t="shared" si="5"/>
        <v>14</v>
      </c>
      <c r="P25" s="11">
        <f t="shared" si="5"/>
        <v>14</v>
      </c>
      <c r="Q25" s="11">
        <f t="shared" si="5"/>
        <v>14</v>
      </c>
    </row>
    <row r="26" spans="2:17" x14ac:dyDescent="0.25">
      <c r="C26" s="37"/>
      <c r="D26" s="37"/>
      <c r="E26" s="1"/>
      <c r="H26" s="43" t="s">
        <v>16</v>
      </c>
      <c r="I26" s="44"/>
      <c r="J26" s="12">
        <f>J23/J25</f>
        <v>0.5</v>
      </c>
      <c r="K26" s="13">
        <f t="shared" ref="K26:Q26" si="6">K23/K25</f>
        <v>0.42857142857142855</v>
      </c>
      <c r="L26" s="13">
        <f t="shared" si="6"/>
        <v>0</v>
      </c>
      <c r="M26" s="13">
        <f t="shared" si="6"/>
        <v>0</v>
      </c>
      <c r="N26" s="13">
        <f t="shared" si="6"/>
        <v>0</v>
      </c>
      <c r="O26" s="13">
        <f t="shared" si="6"/>
        <v>0</v>
      </c>
      <c r="P26" s="13">
        <f t="shared" si="6"/>
        <v>0</v>
      </c>
      <c r="Q26" s="13">
        <f t="shared" si="6"/>
        <v>0</v>
      </c>
    </row>
    <row r="27" spans="2:17" x14ac:dyDescent="0.25">
      <c r="C27" s="37"/>
      <c r="D27" s="37"/>
      <c r="E27" s="1"/>
      <c r="H27" s="43" t="s">
        <v>17</v>
      </c>
      <c r="I27" s="44"/>
      <c r="J27" s="12">
        <f>J24/J25</f>
        <v>0.5</v>
      </c>
      <c r="K27" s="12">
        <f t="shared" ref="K27:Q27" si="7">K24/K25</f>
        <v>0.5714285714285714</v>
      </c>
      <c r="L27" s="13">
        <f t="shared" si="7"/>
        <v>1</v>
      </c>
      <c r="M27" s="13">
        <f t="shared" si="7"/>
        <v>1</v>
      </c>
      <c r="N27" s="13">
        <f t="shared" si="7"/>
        <v>1</v>
      </c>
      <c r="O27" s="13">
        <f t="shared" si="7"/>
        <v>1</v>
      </c>
      <c r="P27" s="13">
        <f t="shared" si="7"/>
        <v>1</v>
      </c>
      <c r="Q27" s="13">
        <f t="shared" si="7"/>
        <v>1</v>
      </c>
    </row>
    <row r="28" spans="2:17" x14ac:dyDescent="0.25">
      <c r="C28" s="37"/>
      <c r="D28" s="37"/>
      <c r="E28" s="7"/>
    </row>
    <row r="29" spans="2:17" x14ac:dyDescent="0.25">
      <c r="C29" s="1"/>
      <c r="D29" s="1"/>
      <c r="E29" s="7"/>
    </row>
    <row r="30" spans="2:17" x14ac:dyDescent="0.25">
      <c r="J30" s="39" t="s">
        <v>25</v>
      </c>
      <c r="K30" s="39"/>
      <c r="L30" s="39"/>
      <c r="M30" s="39"/>
      <c r="N30" s="39"/>
      <c r="O30" s="39"/>
      <c r="P30" s="39"/>
    </row>
    <row r="31" spans="2:17" x14ac:dyDescent="0.25">
      <c r="J31" s="36" t="s">
        <v>18</v>
      </c>
      <c r="K31" s="36"/>
      <c r="L31" s="36"/>
      <c r="M31" s="36"/>
      <c r="N31" s="36"/>
      <c r="O31" s="36"/>
      <c r="P31" s="36"/>
    </row>
  </sheetData>
  <mergeCells count="36">
    <mergeCell ref="J30:P30"/>
    <mergeCell ref="J31:P31"/>
    <mergeCell ref="C25:E25"/>
    <mergeCell ref="H25:I25"/>
    <mergeCell ref="C26:D26"/>
    <mergeCell ref="H26:I26"/>
    <mergeCell ref="C27:D27"/>
    <mergeCell ref="H27:I27"/>
    <mergeCell ref="C23:D23"/>
    <mergeCell ref="H23:I23"/>
    <mergeCell ref="C24:D24"/>
    <mergeCell ref="H24:I24"/>
    <mergeCell ref="C28:D28"/>
    <mergeCell ref="D20:I20"/>
    <mergeCell ref="D21:I21"/>
    <mergeCell ref="D22:I22"/>
    <mergeCell ref="D19:I19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6:G6"/>
    <mergeCell ref="I6:J6"/>
    <mergeCell ref="K6:P6"/>
    <mergeCell ref="B2:P2"/>
    <mergeCell ref="C3:P3"/>
    <mergeCell ref="D4:G4"/>
    <mergeCell ref="J4:K4"/>
    <mergeCell ref="N4:O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X38"/>
  <sheetViews>
    <sheetView zoomScaleNormal="100" workbookViewId="0">
      <selection activeCell="U10" sqref="U10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20" width="5.7109375" customWidth="1"/>
    <col min="21" max="21" width="7.85546875" customWidth="1"/>
    <col min="22" max="22" width="8.140625" customWidth="1"/>
    <col min="23" max="24" width="8" customWidth="1"/>
  </cols>
  <sheetData>
    <row r="2" spans="2:24" ht="15.75" x14ac:dyDescent="0.25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24" x14ac:dyDescent="0.25">
      <c r="C3" s="29" t="s">
        <v>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</row>
    <row r="4" spans="2:24" x14ac:dyDescent="0.25">
      <c r="C4" t="s">
        <v>0</v>
      </c>
      <c r="D4" s="30" t="s">
        <v>182</v>
      </c>
      <c r="E4" s="30"/>
      <c r="F4" s="30"/>
      <c r="G4" s="30"/>
      <c r="I4" t="s">
        <v>1</v>
      </c>
      <c r="J4" s="31" t="s">
        <v>196</v>
      </c>
      <c r="K4" s="31"/>
      <c r="M4" t="s">
        <v>2</v>
      </c>
      <c r="N4" s="32">
        <v>45980</v>
      </c>
      <c r="O4" s="32"/>
    </row>
    <row r="5" spans="2:24" ht="6.75" customHeight="1" x14ac:dyDescent="0.25">
      <c r="D5" s="5"/>
      <c r="E5" s="5"/>
      <c r="F5" s="5"/>
      <c r="G5" s="5"/>
    </row>
    <row r="6" spans="2:24" x14ac:dyDescent="0.25">
      <c r="C6" t="s">
        <v>3</v>
      </c>
      <c r="D6" s="31" t="s">
        <v>177</v>
      </c>
      <c r="E6" s="31"/>
      <c r="F6" s="31"/>
      <c r="G6" s="31"/>
      <c r="I6" s="37" t="s">
        <v>22</v>
      </c>
      <c r="J6" s="37"/>
      <c r="K6" s="38" t="s">
        <v>24</v>
      </c>
      <c r="L6" s="38"/>
      <c r="M6" s="38"/>
      <c r="N6" s="38"/>
      <c r="O6" s="38"/>
      <c r="P6" s="38"/>
      <c r="U6" s="1"/>
      <c r="V6" s="1"/>
      <c r="W6" s="1"/>
      <c r="X6" s="1"/>
    </row>
    <row r="7" spans="2:24" ht="11.25" customHeight="1" x14ac:dyDescent="0.25"/>
    <row r="8" spans="2:24" x14ac:dyDescent="0.25">
      <c r="B8" s="3" t="s">
        <v>4</v>
      </c>
      <c r="C8" s="3" t="s">
        <v>6</v>
      </c>
      <c r="D8" s="48" t="s">
        <v>5</v>
      </c>
      <c r="E8" s="48"/>
      <c r="F8" s="48"/>
      <c r="G8" s="48"/>
      <c r="H8" s="48"/>
      <c r="I8" s="4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4" x14ac:dyDescent="0.25">
      <c r="B9" s="6">
        <v>1</v>
      </c>
      <c r="C9" s="6" t="s">
        <v>127</v>
      </c>
      <c r="D9" s="46" t="s">
        <v>107</v>
      </c>
      <c r="E9" s="27" t="s">
        <v>107</v>
      </c>
      <c r="F9" s="27" t="s">
        <v>107</v>
      </c>
      <c r="G9" s="27" t="s">
        <v>107</v>
      </c>
      <c r="H9" s="27" t="s">
        <v>107</v>
      </c>
      <c r="I9" s="28" t="s">
        <v>107</v>
      </c>
      <c r="J9" s="4">
        <v>70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9">
        <f t="shared" ref="Q9:Q11" si="0">SUM(J9:P9)/4</f>
        <v>17.5</v>
      </c>
      <c r="U9" s="1"/>
      <c r="V9" s="1"/>
      <c r="W9" s="1"/>
      <c r="X9" s="1"/>
    </row>
    <row r="10" spans="2:24" x14ac:dyDescent="0.25">
      <c r="B10" s="6">
        <v>2</v>
      </c>
      <c r="C10" s="17" t="s">
        <v>128</v>
      </c>
      <c r="D10" s="46" t="s">
        <v>108</v>
      </c>
      <c r="E10" s="27" t="s">
        <v>108</v>
      </c>
      <c r="F10" s="27" t="s">
        <v>108</v>
      </c>
      <c r="G10" s="27" t="s">
        <v>108</v>
      </c>
      <c r="H10" s="27" t="s">
        <v>108</v>
      </c>
      <c r="I10" s="28" t="s">
        <v>108</v>
      </c>
      <c r="J10" s="4">
        <v>85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9">
        <f t="shared" si="0"/>
        <v>21.25</v>
      </c>
      <c r="U10" s="1"/>
      <c r="V10" s="1"/>
      <c r="W10" s="1"/>
      <c r="X10" s="1"/>
    </row>
    <row r="11" spans="2:24" x14ac:dyDescent="0.25">
      <c r="B11" s="6">
        <v>3</v>
      </c>
      <c r="C11" s="17" t="s">
        <v>129</v>
      </c>
      <c r="D11" s="46" t="s">
        <v>109</v>
      </c>
      <c r="E11" s="27" t="s">
        <v>109</v>
      </c>
      <c r="F11" s="27" t="s">
        <v>109</v>
      </c>
      <c r="G11" s="27" t="s">
        <v>109</v>
      </c>
      <c r="H11" s="27" t="s">
        <v>109</v>
      </c>
      <c r="I11" s="28" t="s">
        <v>109</v>
      </c>
      <c r="J11" s="4">
        <v>89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9">
        <f t="shared" si="0"/>
        <v>22.25</v>
      </c>
      <c r="U11" s="1"/>
      <c r="V11" s="1"/>
      <c r="W11" s="1"/>
      <c r="X11" s="1"/>
    </row>
    <row r="12" spans="2:24" x14ac:dyDescent="0.25">
      <c r="B12" s="6">
        <v>4</v>
      </c>
      <c r="C12" s="17" t="s">
        <v>29</v>
      </c>
      <c r="D12" s="46" t="s">
        <v>110</v>
      </c>
      <c r="E12" s="27" t="s">
        <v>110</v>
      </c>
      <c r="F12" s="27" t="s">
        <v>110</v>
      </c>
      <c r="G12" s="27" t="s">
        <v>110</v>
      </c>
      <c r="H12" s="27" t="s">
        <v>110</v>
      </c>
      <c r="I12" s="28" t="s">
        <v>110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9">
        <f t="shared" ref="Q12:Q24" si="1">SUM(J12:P12)/7</f>
        <v>0</v>
      </c>
    </row>
    <row r="13" spans="2:24" x14ac:dyDescent="0.25">
      <c r="B13" s="6">
        <v>5</v>
      </c>
      <c r="C13" s="17" t="s">
        <v>145</v>
      </c>
      <c r="D13" s="46" t="s">
        <v>111</v>
      </c>
      <c r="E13" s="27" t="s">
        <v>111</v>
      </c>
      <c r="F13" s="27" t="s">
        <v>111</v>
      </c>
      <c r="G13" s="27" t="s">
        <v>111</v>
      </c>
      <c r="H13" s="27" t="s">
        <v>111</v>
      </c>
      <c r="I13" s="28" t="s">
        <v>111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9">
        <f t="shared" si="1"/>
        <v>0</v>
      </c>
    </row>
    <row r="14" spans="2:24" x14ac:dyDescent="0.25">
      <c r="B14" s="6">
        <v>6</v>
      </c>
      <c r="C14" s="24" t="s">
        <v>130</v>
      </c>
      <c r="D14" s="46" t="s">
        <v>112</v>
      </c>
      <c r="E14" s="27" t="s">
        <v>112</v>
      </c>
      <c r="F14" s="27" t="s">
        <v>112</v>
      </c>
      <c r="G14" s="27" t="s">
        <v>112</v>
      </c>
      <c r="H14" s="27" t="s">
        <v>112</v>
      </c>
      <c r="I14" s="28" t="s">
        <v>112</v>
      </c>
      <c r="J14" s="4">
        <v>0</v>
      </c>
      <c r="K14" s="4">
        <v>70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9">
        <f t="shared" si="1"/>
        <v>10</v>
      </c>
    </row>
    <row r="15" spans="2:24" x14ac:dyDescent="0.25">
      <c r="B15" s="6">
        <f t="shared" ref="B15:B25" si="2">B14+1</f>
        <v>7</v>
      </c>
      <c r="C15" s="24" t="s">
        <v>41</v>
      </c>
      <c r="D15" s="46" t="s">
        <v>113</v>
      </c>
      <c r="E15" s="27" t="s">
        <v>113</v>
      </c>
      <c r="F15" s="27" t="s">
        <v>113</v>
      </c>
      <c r="G15" s="27" t="s">
        <v>113</v>
      </c>
      <c r="H15" s="27" t="s">
        <v>113</v>
      </c>
      <c r="I15" s="28" t="s">
        <v>113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9">
        <f t="shared" si="1"/>
        <v>0</v>
      </c>
    </row>
    <row r="16" spans="2:24" x14ac:dyDescent="0.25">
      <c r="B16" s="6">
        <f t="shared" si="2"/>
        <v>8</v>
      </c>
      <c r="C16" s="24" t="s">
        <v>131</v>
      </c>
      <c r="D16" s="46" t="s">
        <v>114</v>
      </c>
      <c r="E16" s="27" t="s">
        <v>114</v>
      </c>
      <c r="F16" s="27" t="s">
        <v>114</v>
      </c>
      <c r="G16" s="27" t="s">
        <v>114</v>
      </c>
      <c r="H16" s="27" t="s">
        <v>114</v>
      </c>
      <c r="I16" s="28" t="s">
        <v>114</v>
      </c>
      <c r="J16" s="4">
        <v>0</v>
      </c>
      <c r="K16" s="4">
        <v>70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9">
        <f t="shared" si="1"/>
        <v>10</v>
      </c>
    </row>
    <row r="17" spans="2:17" x14ac:dyDescent="0.25">
      <c r="B17" s="6">
        <v>9</v>
      </c>
      <c r="C17" s="6" t="s">
        <v>132</v>
      </c>
      <c r="D17" s="46" t="s">
        <v>115</v>
      </c>
      <c r="E17" s="27" t="s">
        <v>115</v>
      </c>
      <c r="F17" s="27" t="s">
        <v>115</v>
      </c>
      <c r="G17" s="27" t="s">
        <v>115</v>
      </c>
      <c r="H17" s="27" t="s">
        <v>115</v>
      </c>
      <c r="I17" s="28" t="s">
        <v>115</v>
      </c>
      <c r="J17" s="4">
        <v>70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9">
        <f t="shared" si="1"/>
        <v>10</v>
      </c>
    </row>
    <row r="18" spans="2:17" x14ac:dyDescent="0.25">
      <c r="B18" s="6">
        <f t="shared" si="2"/>
        <v>10</v>
      </c>
      <c r="C18" s="24" t="s">
        <v>133</v>
      </c>
      <c r="D18" s="46" t="s">
        <v>116</v>
      </c>
      <c r="E18" s="27" t="s">
        <v>116</v>
      </c>
      <c r="F18" s="27" t="s">
        <v>116</v>
      </c>
      <c r="G18" s="27" t="s">
        <v>116</v>
      </c>
      <c r="H18" s="27" t="s">
        <v>116</v>
      </c>
      <c r="I18" s="28" t="s">
        <v>116</v>
      </c>
      <c r="J18" s="4">
        <v>0</v>
      </c>
      <c r="K18" s="4">
        <v>70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9">
        <f t="shared" si="1"/>
        <v>10</v>
      </c>
    </row>
    <row r="19" spans="2:17" x14ac:dyDescent="0.25">
      <c r="B19" s="6">
        <f t="shared" si="2"/>
        <v>11</v>
      </c>
      <c r="C19" s="24" t="s">
        <v>134</v>
      </c>
      <c r="D19" s="46" t="s">
        <v>117</v>
      </c>
      <c r="E19" s="27" t="s">
        <v>117</v>
      </c>
      <c r="F19" s="27" t="s">
        <v>117</v>
      </c>
      <c r="G19" s="27" t="s">
        <v>117</v>
      </c>
      <c r="H19" s="27" t="s">
        <v>117</v>
      </c>
      <c r="I19" s="28" t="s">
        <v>117</v>
      </c>
      <c r="J19" s="4">
        <v>78</v>
      </c>
      <c r="K19" s="4">
        <v>90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9">
        <f t="shared" si="1"/>
        <v>24</v>
      </c>
    </row>
    <row r="20" spans="2:17" x14ac:dyDescent="0.25">
      <c r="B20" s="6">
        <f t="shared" si="2"/>
        <v>12</v>
      </c>
      <c r="C20" s="25" t="s">
        <v>136</v>
      </c>
      <c r="D20" s="33" t="s">
        <v>137</v>
      </c>
      <c r="E20" s="34" t="s">
        <v>118</v>
      </c>
      <c r="F20" s="34" t="s">
        <v>118</v>
      </c>
      <c r="G20" s="34" t="s">
        <v>118</v>
      </c>
      <c r="H20" s="34" t="s">
        <v>118</v>
      </c>
      <c r="I20" s="35" t="s">
        <v>118</v>
      </c>
      <c r="J20" s="4">
        <v>0</v>
      </c>
      <c r="K20" s="4">
        <v>70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9">
        <f t="shared" si="1"/>
        <v>10</v>
      </c>
    </row>
    <row r="21" spans="2:17" x14ac:dyDescent="0.25">
      <c r="B21" s="6">
        <f t="shared" si="2"/>
        <v>13</v>
      </c>
      <c r="C21" s="24" t="s">
        <v>135</v>
      </c>
      <c r="D21" s="46" t="s">
        <v>146</v>
      </c>
      <c r="E21" s="27" t="s">
        <v>119</v>
      </c>
      <c r="F21" s="27" t="s">
        <v>119</v>
      </c>
      <c r="G21" s="27" t="s">
        <v>119</v>
      </c>
      <c r="H21" s="27" t="s">
        <v>119</v>
      </c>
      <c r="I21" s="28" t="s">
        <v>119</v>
      </c>
      <c r="J21" s="4">
        <v>70</v>
      </c>
      <c r="K21" s="4">
        <v>70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9">
        <f t="shared" si="1"/>
        <v>20</v>
      </c>
    </row>
    <row r="22" spans="2:17" x14ac:dyDescent="0.25">
      <c r="B22" s="6">
        <f>B21+1</f>
        <v>14</v>
      </c>
      <c r="C22" s="17" t="s">
        <v>138</v>
      </c>
      <c r="D22" s="46" t="s">
        <v>120</v>
      </c>
      <c r="E22" s="27" t="s">
        <v>120</v>
      </c>
      <c r="F22" s="27" t="s">
        <v>120</v>
      </c>
      <c r="G22" s="27" t="s">
        <v>120</v>
      </c>
      <c r="H22" s="27" t="s">
        <v>120</v>
      </c>
      <c r="I22" s="28" t="s">
        <v>120</v>
      </c>
      <c r="J22" s="4">
        <v>70</v>
      </c>
      <c r="K22" s="4">
        <v>70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9">
        <f t="shared" si="1"/>
        <v>20</v>
      </c>
    </row>
    <row r="23" spans="2:17" x14ac:dyDescent="0.25">
      <c r="B23" s="6">
        <f t="shared" si="2"/>
        <v>15</v>
      </c>
      <c r="C23" s="17" t="s">
        <v>139</v>
      </c>
      <c r="D23" s="46" t="s">
        <v>121</v>
      </c>
      <c r="E23" s="27" t="s">
        <v>121</v>
      </c>
      <c r="F23" s="27" t="s">
        <v>121</v>
      </c>
      <c r="G23" s="27" t="s">
        <v>121</v>
      </c>
      <c r="H23" s="27" t="s">
        <v>121</v>
      </c>
      <c r="I23" s="28" t="s">
        <v>121</v>
      </c>
      <c r="J23" s="4">
        <v>80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9">
        <f t="shared" si="1"/>
        <v>11.428571428571429</v>
      </c>
    </row>
    <row r="24" spans="2:17" x14ac:dyDescent="0.25">
      <c r="B24" s="6">
        <f t="shared" si="2"/>
        <v>16</v>
      </c>
      <c r="C24" s="20" t="s">
        <v>140</v>
      </c>
      <c r="D24" s="46" t="s">
        <v>122</v>
      </c>
      <c r="E24" s="27" t="s">
        <v>122</v>
      </c>
      <c r="F24" s="27" t="s">
        <v>122</v>
      </c>
      <c r="G24" s="27" t="s">
        <v>122</v>
      </c>
      <c r="H24" s="27" t="s">
        <v>122</v>
      </c>
      <c r="I24" s="28" t="s">
        <v>122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9">
        <f t="shared" si="1"/>
        <v>0</v>
      </c>
    </row>
    <row r="25" spans="2:17" x14ac:dyDescent="0.25">
      <c r="B25" s="6">
        <f t="shared" si="2"/>
        <v>17</v>
      </c>
      <c r="C25" s="20" t="s">
        <v>141</v>
      </c>
      <c r="D25" s="46" t="s">
        <v>123</v>
      </c>
      <c r="E25" s="27" t="s">
        <v>123</v>
      </c>
      <c r="F25" s="27" t="s">
        <v>123</v>
      </c>
      <c r="G25" s="27" t="s">
        <v>123</v>
      </c>
      <c r="H25" s="27" t="s">
        <v>123</v>
      </c>
      <c r="I25" s="28" t="s">
        <v>123</v>
      </c>
      <c r="J25" s="4">
        <v>0</v>
      </c>
      <c r="K25" s="4">
        <v>88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9" t="s">
        <v>43</v>
      </c>
    </row>
    <row r="26" spans="2:17" x14ac:dyDescent="0.25">
      <c r="B26" s="6">
        <f t="shared" ref="B26" si="3">B25+1</f>
        <v>18</v>
      </c>
      <c r="C26" s="20" t="s">
        <v>142</v>
      </c>
      <c r="D26" s="46" t="s">
        <v>124</v>
      </c>
      <c r="E26" s="27" t="s">
        <v>124</v>
      </c>
      <c r="F26" s="27" t="s">
        <v>124</v>
      </c>
      <c r="G26" s="27" t="s">
        <v>124</v>
      </c>
      <c r="H26" s="27" t="s">
        <v>124</v>
      </c>
      <c r="I26" s="28" t="s">
        <v>124</v>
      </c>
      <c r="J26" s="4">
        <v>85</v>
      </c>
      <c r="K26" s="4">
        <v>85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9">
        <f t="shared" ref="Q26:Q27" si="4">SUM(J26:P26)/7</f>
        <v>24.285714285714285</v>
      </c>
    </row>
    <row r="27" spans="2:17" x14ac:dyDescent="0.25">
      <c r="B27" s="6">
        <f t="shared" ref="B27" si="5">B26+1</f>
        <v>19</v>
      </c>
      <c r="C27" s="20" t="s">
        <v>143</v>
      </c>
      <c r="D27" s="46" t="s">
        <v>125</v>
      </c>
      <c r="E27" s="27" t="s">
        <v>125</v>
      </c>
      <c r="F27" s="27" t="s">
        <v>125</v>
      </c>
      <c r="G27" s="27" t="s">
        <v>125</v>
      </c>
      <c r="H27" s="27" t="s">
        <v>125</v>
      </c>
      <c r="I27" s="28" t="s">
        <v>125</v>
      </c>
      <c r="J27" s="4">
        <v>0</v>
      </c>
      <c r="K27" s="4">
        <v>70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9">
        <f t="shared" si="4"/>
        <v>10</v>
      </c>
    </row>
    <row r="28" spans="2:17" x14ac:dyDescent="0.25">
      <c r="B28" s="6">
        <f t="shared" ref="B28" si="6">B27+1</f>
        <v>20</v>
      </c>
      <c r="C28" s="6" t="s">
        <v>144</v>
      </c>
      <c r="D28" s="46" t="s">
        <v>126</v>
      </c>
      <c r="E28" s="27" t="s">
        <v>126</v>
      </c>
      <c r="F28" s="27" t="s">
        <v>126</v>
      </c>
      <c r="G28" s="27" t="s">
        <v>126</v>
      </c>
      <c r="H28" s="27" t="s">
        <v>126</v>
      </c>
      <c r="I28" s="28" t="s">
        <v>126</v>
      </c>
      <c r="J28" s="4">
        <v>70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9" t="s">
        <v>43</v>
      </c>
    </row>
    <row r="29" spans="2:17" x14ac:dyDescent="0.25">
      <c r="C29" s="37"/>
      <c r="D29" s="37"/>
      <c r="E29" s="1"/>
    </row>
    <row r="30" spans="2:17" x14ac:dyDescent="0.25">
      <c r="C30" s="37"/>
      <c r="D30" s="37"/>
      <c r="E30" s="1"/>
      <c r="H30" s="40" t="s">
        <v>19</v>
      </c>
      <c r="I30" s="41"/>
      <c r="J30" s="10">
        <f t="shared" ref="J30:Q30" si="7">COUNTIF(J9:J25,"&gt;=70")</f>
        <v>8</v>
      </c>
      <c r="K30" s="10">
        <f t="shared" si="7"/>
        <v>8</v>
      </c>
      <c r="L30" s="10">
        <f t="shared" si="7"/>
        <v>0</v>
      </c>
      <c r="M30" s="10">
        <f t="shared" si="7"/>
        <v>0</v>
      </c>
      <c r="N30" s="10">
        <f t="shared" si="7"/>
        <v>0</v>
      </c>
      <c r="O30" s="10">
        <f t="shared" si="7"/>
        <v>0</v>
      </c>
      <c r="P30" s="10">
        <f t="shared" si="7"/>
        <v>0</v>
      </c>
      <c r="Q30" s="14">
        <f t="shared" si="7"/>
        <v>0</v>
      </c>
    </row>
    <row r="31" spans="2:17" x14ac:dyDescent="0.25">
      <c r="C31" s="37"/>
      <c r="D31" s="37"/>
      <c r="E31" s="7"/>
      <c r="H31" s="40" t="s">
        <v>20</v>
      </c>
      <c r="I31" s="41"/>
      <c r="J31" s="11">
        <f>COUNTIF(J9:J28,"&lt;70")</f>
        <v>10</v>
      </c>
      <c r="K31" s="11">
        <f t="shared" ref="K31:P31" si="8">COUNTIF(K9:K28,"&lt;70")</f>
        <v>10</v>
      </c>
      <c r="L31" s="11">
        <f t="shared" si="8"/>
        <v>20</v>
      </c>
      <c r="M31" s="11">
        <f t="shared" si="8"/>
        <v>20</v>
      </c>
      <c r="N31" s="11">
        <f t="shared" si="8"/>
        <v>20</v>
      </c>
      <c r="O31" s="11">
        <f t="shared" si="8"/>
        <v>20</v>
      </c>
      <c r="P31" s="11">
        <f t="shared" si="8"/>
        <v>20</v>
      </c>
      <c r="Q31" s="11">
        <f t="shared" ref="Q31" si="9">COUNTIF(Q9:Q25,"&lt;70")</f>
        <v>16</v>
      </c>
    </row>
    <row r="32" spans="2:17" x14ac:dyDescent="0.25">
      <c r="C32" s="1"/>
      <c r="D32" s="1"/>
      <c r="E32" s="7"/>
      <c r="H32" s="40" t="s">
        <v>21</v>
      </c>
      <c r="I32" s="41"/>
      <c r="J32" s="11">
        <f>COUNT(J9:J28)</f>
        <v>20</v>
      </c>
      <c r="K32" s="11">
        <f t="shared" ref="K32:P32" si="10">COUNT(K9:K28)</f>
        <v>20</v>
      </c>
      <c r="L32" s="11">
        <f t="shared" si="10"/>
        <v>20</v>
      </c>
      <c r="M32" s="11">
        <f t="shared" si="10"/>
        <v>20</v>
      </c>
      <c r="N32" s="11">
        <f t="shared" si="10"/>
        <v>20</v>
      </c>
      <c r="O32" s="11">
        <f t="shared" si="10"/>
        <v>20</v>
      </c>
      <c r="P32" s="11">
        <f t="shared" si="10"/>
        <v>20</v>
      </c>
      <c r="Q32" s="11">
        <f t="shared" ref="Q32" si="11">COUNT(Q9:Q25)</f>
        <v>16</v>
      </c>
    </row>
    <row r="33" spans="8:17" x14ac:dyDescent="0.25">
      <c r="H33" s="49" t="s">
        <v>16</v>
      </c>
      <c r="I33" s="49"/>
      <c r="J33" s="12">
        <f>J30/J32</f>
        <v>0.4</v>
      </c>
      <c r="K33" s="13">
        <f t="shared" ref="K33:Q33" si="12">K30/K32</f>
        <v>0.4</v>
      </c>
      <c r="L33" s="13">
        <f t="shared" si="12"/>
        <v>0</v>
      </c>
      <c r="M33" s="13">
        <f t="shared" si="12"/>
        <v>0</v>
      </c>
      <c r="N33" s="13">
        <f t="shared" si="12"/>
        <v>0</v>
      </c>
      <c r="O33" s="13">
        <f t="shared" si="12"/>
        <v>0</v>
      </c>
      <c r="P33" s="13">
        <f t="shared" si="12"/>
        <v>0</v>
      </c>
      <c r="Q33" s="13">
        <f t="shared" si="12"/>
        <v>0</v>
      </c>
    </row>
    <row r="34" spans="8:17" x14ac:dyDescent="0.25">
      <c r="H34" s="43" t="s">
        <v>17</v>
      </c>
      <c r="I34" s="44"/>
      <c r="J34" s="12">
        <f>J31/J32</f>
        <v>0.5</v>
      </c>
      <c r="K34" s="12">
        <f t="shared" ref="K34:Q34" si="13">K31/K32</f>
        <v>0.5</v>
      </c>
      <c r="L34" s="13">
        <f t="shared" si="13"/>
        <v>1</v>
      </c>
      <c r="M34" s="13">
        <f t="shared" si="13"/>
        <v>1</v>
      </c>
      <c r="N34" s="13">
        <f t="shared" si="13"/>
        <v>1</v>
      </c>
      <c r="O34" s="13">
        <f t="shared" si="13"/>
        <v>1</v>
      </c>
      <c r="P34" s="13">
        <f t="shared" si="13"/>
        <v>1</v>
      </c>
      <c r="Q34" s="13">
        <f t="shared" si="13"/>
        <v>1</v>
      </c>
    </row>
    <row r="37" spans="8:17" x14ac:dyDescent="0.25">
      <c r="J37" s="39" t="s">
        <v>25</v>
      </c>
      <c r="K37" s="39"/>
      <c r="L37" s="39"/>
      <c r="M37" s="39"/>
      <c r="N37" s="39"/>
      <c r="O37" s="39"/>
      <c r="P37" s="39"/>
    </row>
    <row r="38" spans="8:17" x14ac:dyDescent="0.25">
      <c r="J38" s="36" t="s">
        <v>18</v>
      </c>
      <c r="K38" s="36"/>
      <c r="L38" s="36"/>
      <c r="M38" s="36"/>
      <c r="N38" s="36"/>
      <c r="O38" s="36"/>
      <c r="P38" s="36"/>
    </row>
  </sheetData>
  <mergeCells count="39">
    <mergeCell ref="J38:P38"/>
    <mergeCell ref="H30:I30"/>
    <mergeCell ref="H31:I31"/>
    <mergeCell ref="C31:D31"/>
    <mergeCell ref="D26:I26"/>
    <mergeCell ref="D27:I27"/>
    <mergeCell ref="D28:I28"/>
    <mergeCell ref="H32:I32"/>
    <mergeCell ref="C29:D29"/>
    <mergeCell ref="H33:I33"/>
    <mergeCell ref="C30:D30"/>
    <mergeCell ref="H34:I34"/>
    <mergeCell ref="J37:P37"/>
    <mergeCell ref="D25:I25"/>
    <mergeCell ref="D14:I14"/>
    <mergeCell ref="D15:I15"/>
    <mergeCell ref="D16:I16"/>
    <mergeCell ref="D17:I17"/>
    <mergeCell ref="D18:I18"/>
    <mergeCell ref="D19:I19"/>
    <mergeCell ref="D21:I21"/>
    <mergeCell ref="D22:I22"/>
    <mergeCell ref="D23:I23"/>
    <mergeCell ref="D24:I24"/>
    <mergeCell ref="D20:I20"/>
    <mergeCell ref="D13:I13"/>
    <mergeCell ref="D6:G6"/>
    <mergeCell ref="I6:J6"/>
    <mergeCell ref="K6:P6"/>
    <mergeCell ref="B2:P2"/>
    <mergeCell ref="C3:P3"/>
    <mergeCell ref="D4:G4"/>
    <mergeCell ref="J4:K4"/>
    <mergeCell ref="N4:O4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77730-DFCC-406E-8C18-C7CFF03D4191}">
  <dimension ref="B2:X23"/>
  <sheetViews>
    <sheetView zoomScaleNormal="100" workbookViewId="0">
      <selection activeCell="T6" sqref="T6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20" width="5.7109375" customWidth="1"/>
    <col min="21" max="21" width="7.85546875" customWidth="1"/>
    <col min="22" max="22" width="8.140625" customWidth="1"/>
    <col min="23" max="24" width="8" customWidth="1"/>
  </cols>
  <sheetData>
    <row r="2" spans="2:24" ht="15.75" x14ac:dyDescent="0.25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24" x14ac:dyDescent="0.25">
      <c r="C3" s="29" t="s">
        <v>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</row>
    <row r="4" spans="2:24" x14ac:dyDescent="0.25">
      <c r="C4" t="s">
        <v>0</v>
      </c>
      <c r="D4" s="30" t="s">
        <v>183</v>
      </c>
      <c r="E4" s="30"/>
      <c r="F4" s="30"/>
      <c r="G4" s="30"/>
      <c r="I4" t="s">
        <v>1</v>
      </c>
      <c r="J4" s="31" t="s">
        <v>184</v>
      </c>
      <c r="K4" s="31"/>
      <c r="M4" t="s">
        <v>2</v>
      </c>
      <c r="N4" s="32">
        <v>45980</v>
      </c>
      <c r="O4" s="32"/>
    </row>
    <row r="5" spans="2:24" ht="6.75" customHeight="1" x14ac:dyDescent="0.25">
      <c r="D5" s="5"/>
      <c r="E5" s="5"/>
      <c r="F5" s="5"/>
      <c r="G5" s="5"/>
    </row>
    <row r="6" spans="2:24" x14ac:dyDescent="0.25">
      <c r="C6" t="s">
        <v>3</v>
      </c>
      <c r="D6" s="31" t="s">
        <v>177</v>
      </c>
      <c r="E6" s="31"/>
      <c r="F6" s="31"/>
      <c r="G6" s="31"/>
      <c r="I6" s="37" t="s">
        <v>22</v>
      </c>
      <c r="J6" s="37"/>
      <c r="K6" s="38" t="s">
        <v>24</v>
      </c>
      <c r="L6" s="38"/>
      <c r="M6" s="38"/>
      <c r="N6" s="38"/>
      <c r="O6" s="38"/>
      <c r="P6" s="38"/>
      <c r="U6" s="1"/>
      <c r="V6" s="1"/>
      <c r="W6" s="1"/>
      <c r="X6" s="1"/>
    </row>
    <row r="7" spans="2:24" ht="11.25" customHeight="1" x14ac:dyDescent="0.25"/>
    <row r="8" spans="2:24" x14ac:dyDescent="0.25">
      <c r="B8" s="3" t="s">
        <v>4</v>
      </c>
      <c r="C8" s="3" t="s">
        <v>6</v>
      </c>
      <c r="D8" s="48" t="s">
        <v>5</v>
      </c>
      <c r="E8" s="48"/>
      <c r="F8" s="48"/>
      <c r="G8" s="48"/>
      <c r="H8" s="48"/>
      <c r="I8" s="4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4" x14ac:dyDescent="0.25">
      <c r="B9" s="6">
        <v>1</v>
      </c>
      <c r="C9" s="6" t="s">
        <v>37</v>
      </c>
      <c r="D9" s="51" t="s">
        <v>34</v>
      </c>
      <c r="E9" s="51"/>
      <c r="F9" s="51"/>
      <c r="G9" s="51"/>
      <c r="H9" s="51"/>
      <c r="I9" s="51"/>
      <c r="J9" s="4">
        <v>0</v>
      </c>
      <c r="K9" s="4">
        <v>71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9">
        <f t="shared" ref="Q9" si="0">SUM(J9:P9)/4</f>
        <v>17.75</v>
      </c>
      <c r="U9" s="1"/>
      <c r="V9" s="1"/>
      <c r="W9" s="1"/>
      <c r="X9" s="1"/>
    </row>
    <row r="10" spans="2:24" x14ac:dyDescent="0.25">
      <c r="B10" s="6">
        <v>2</v>
      </c>
      <c r="C10" s="6" t="s">
        <v>40</v>
      </c>
      <c r="D10" s="51" t="s">
        <v>35</v>
      </c>
      <c r="E10" s="51"/>
      <c r="F10" s="51"/>
      <c r="G10" s="51"/>
      <c r="H10" s="51"/>
      <c r="I10" s="51"/>
      <c r="J10" s="4">
        <v>70</v>
      </c>
      <c r="K10" s="4">
        <v>78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9">
        <f t="shared" ref="Q10:Q14" si="1">SUM(J10:P10)/7</f>
        <v>21.142857142857142</v>
      </c>
    </row>
    <row r="11" spans="2:24" x14ac:dyDescent="0.25">
      <c r="B11" s="6">
        <v>3</v>
      </c>
      <c r="C11" s="6" t="s">
        <v>148</v>
      </c>
      <c r="D11" s="51" t="s">
        <v>147</v>
      </c>
      <c r="E11" s="51"/>
      <c r="F11" s="51"/>
      <c r="G11" s="51"/>
      <c r="H11" s="51"/>
      <c r="I11" s="51"/>
      <c r="J11" s="4">
        <v>84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9">
        <f t="shared" si="1"/>
        <v>12</v>
      </c>
    </row>
    <row r="12" spans="2:24" x14ac:dyDescent="0.25">
      <c r="B12" s="6">
        <v>4</v>
      </c>
      <c r="C12" s="6" t="s">
        <v>28</v>
      </c>
      <c r="D12" s="51" t="s">
        <v>26</v>
      </c>
      <c r="E12" s="51"/>
      <c r="F12" s="51"/>
      <c r="G12" s="51"/>
      <c r="H12" s="51"/>
      <c r="I12" s="51"/>
      <c r="J12" s="4">
        <v>0</v>
      </c>
      <c r="K12" s="4">
        <v>84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9">
        <f t="shared" si="1"/>
        <v>12</v>
      </c>
    </row>
    <row r="13" spans="2:24" x14ac:dyDescent="0.25">
      <c r="B13" s="6">
        <v>5</v>
      </c>
      <c r="C13" s="6" t="s">
        <v>39</v>
      </c>
      <c r="D13" s="51" t="s">
        <v>36</v>
      </c>
      <c r="E13" s="51"/>
      <c r="F13" s="51"/>
      <c r="G13" s="51"/>
      <c r="H13" s="51"/>
      <c r="I13" s="51"/>
      <c r="J13" s="4">
        <v>0</v>
      </c>
      <c r="K13" s="4">
        <v>70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9">
        <f t="shared" si="1"/>
        <v>10</v>
      </c>
    </row>
    <row r="14" spans="2:24" x14ac:dyDescent="0.25">
      <c r="B14" s="6">
        <v>6</v>
      </c>
      <c r="C14" s="6" t="s">
        <v>33</v>
      </c>
      <c r="D14" s="51" t="s">
        <v>27</v>
      </c>
      <c r="E14" s="51"/>
      <c r="F14" s="51"/>
      <c r="G14" s="51"/>
      <c r="H14" s="51"/>
      <c r="I14" s="51"/>
      <c r="J14" s="4">
        <v>70</v>
      </c>
      <c r="K14" s="4">
        <v>87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9">
        <f t="shared" si="1"/>
        <v>22.428571428571427</v>
      </c>
    </row>
    <row r="15" spans="2:24" x14ac:dyDescent="0.25">
      <c r="C15" s="37"/>
      <c r="D15" s="37"/>
      <c r="E15" s="1"/>
      <c r="H15" s="52" t="s">
        <v>19</v>
      </c>
      <c r="I15" s="52"/>
      <c r="J15" s="10">
        <f t="shared" ref="J15:Q15" si="2">COUNTIF(J9:J14,"&gt;=70")</f>
        <v>3</v>
      </c>
      <c r="K15" s="10">
        <f t="shared" si="2"/>
        <v>5</v>
      </c>
      <c r="L15" s="10">
        <f t="shared" si="2"/>
        <v>0</v>
      </c>
      <c r="M15" s="10">
        <f t="shared" si="2"/>
        <v>0</v>
      </c>
      <c r="N15" s="10">
        <f t="shared" si="2"/>
        <v>0</v>
      </c>
      <c r="O15" s="10">
        <f t="shared" si="2"/>
        <v>0</v>
      </c>
      <c r="P15" s="10">
        <f t="shared" si="2"/>
        <v>0</v>
      </c>
      <c r="Q15" s="14">
        <f t="shared" si="2"/>
        <v>0</v>
      </c>
    </row>
    <row r="16" spans="2:24" x14ac:dyDescent="0.25">
      <c r="C16" s="37"/>
      <c r="D16" s="37"/>
      <c r="E16" s="7"/>
      <c r="H16" s="50" t="s">
        <v>20</v>
      </c>
      <c r="I16" s="50"/>
      <c r="J16" s="11">
        <f t="shared" ref="J16:Q16" si="3">COUNTIF(J9:J14,"&lt;70")</f>
        <v>3</v>
      </c>
      <c r="K16" s="11">
        <f t="shared" si="3"/>
        <v>1</v>
      </c>
      <c r="L16" s="11">
        <f t="shared" si="3"/>
        <v>6</v>
      </c>
      <c r="M16" s="11">
        <f t="shared" si="3"/>
        <v>6</v>
      </c>
      <c r="N16" s="11">
        <f t="shared" si="3"/>
        <v>6</v>
      </c>
      <c r="O16" s="11">
        <f t="shared" si="3"/>
        <v>6</v>
      </c>
      <c r="P16" s="11">
        <f t="shared" si="3"/>
        <v>6</v>
      </c>
      <c r="Q16" s="11">
        <f t="shared" si="3"/>
        <v>6</v>
      </c>
    </row>
    <row r="17" spans="3:17" x14ac:dyDescent="0.25">
      <c r="C17" s="37"/>
      <c r="D17" s="37"/>
      <c r="E17" s="37"/>
      <c r="H17" s="50" t="s">
        <v>21</v>
      </c>
      <c r="I17" s="50"/>
      <c r="J17" s="11">
        <f t="shared" ref="J17:Q17" si="4">COUNT(J9:J14)</f>
        <v>6</v>
      </c>
      <c r="K17" s="11">
        <f t="shared" si="4"/>
        <v>6</v>
      </c>
      <c r="L17" s="11">
        <f t="shared" si="4"/>
        <v>6</v>
      </c>
      <c r="M17" s="11">
        <f t="shared" si="4"/>
        <v>6</v>
      </c>
      <c r="N17" s="11">
        <f t="shared" si="4"/>
        <v>6</v>
      </c>
      <c r="O17" s="11">
        <f t="shared" si="4"/>
        <v>6</v>
      </c>
      <c r="P17" s="11">
        <f t="shared" si="4"/>
        <v>6</v>
      </c>
      <c r="Q17" s="11">
        <f t="shared" si="4"/>
        <v>6</v>
      </c>
    </row>
    <row r="18" spans="3:17" x14ac:dyDescent="0.25">
      <c r="C18" s="37"/>
      <c r="D18" s="37"/>
      <c r="E18" s="1"/>
      <c r="H18" s="49" t="s">
        <v>16</v>
      </c>
      <c r="I18" s="49"/>
      <c r="J18" s="12">
        <f>J15/J17</f>
        <v>0.5</v>
      </c>
      <c r="K18" s="13">
        <f t="shared" ref="K18:Q18" si="5">K15/K17</f>
        <v>0.83333333333333337</v>
      </c>
      <c r="L18" s="13">
        <f t="shared" si="5"/>
        <v>0</v>
      </c>
      <c r="M18" s="13">
        <f t="shared" si="5"/>
        <v>0</v>
      </c>
      <c r="N18" s="13">
        <f t="shared" si="5"/>
        <v>0</v>
      </c>
      <c r="O18" s="13">
        <f t="shared" si="5"/>
        <v>0</v>
      </c>
      <c r="P18" s="13">
        <f t="shared" si="5"/>
        <v>0</v>
      </c>
      <c r="Q18" s="13">
        <f t="shared" si="5"/>
        <v>0</v>
      </c>
    </row>
    <row r="19" spans="3:17" x14ac:dyDescent="0.25">
      <c r="C19" s="37"/>
      <c r="D19" s="37"/>
      <c r="E19" s="1"/>
      <c r="H19" s="49" t="s">
        <v>17</v>
      </c>
      <c r="I19" s="49"/>
      <c r="J19" s="12">
        <f>J16/J17</f>
        <v>0.5</v>
      </c>
      <c r="K19" s="12">
        <f t="shared" ref="K19:Q19" si="6">K16/K17</f>
        <v>0.16666666666666666</v>
      </c>
      <c r="L19" s="13">
        <f t="shared" si="6"/>
        <v>1</v>
      </c>
      <c r="M19" s="13">
        <f t="shared" si="6"/>
        <v>1</v>
      </c>
      <c r="N19" s="13">
        <f t="shared" si="6"/>
        <v>1</v>
      </c>
      <c r="O19" s="13">
        <f t="shared" si="6"/>
        <v>1</v>
      </c>
      <c r="P19" s="13">
        <f t="shared" si="6"/>
        <v>1</v>
      </c>
      <c r="Q19" s="13">
        <f t="shared" si="6"/>
        <v>1</v>
      </c>
    </row>
    <row r="20" spans="3:17" x14ac:dyDescent="0.25">
      <c r="C20" s="37"/>
      <c r="D20" s="37"/>
      <c r="E20" s="7"/>
    </row>
    <row r="21" spans="3:17" x14ac:dyDescent="0.25">
      <c r="C21" s="1"/>
      <c r="D21" s="1"/>
      <c r="E21" s="7"/>
    </row>
    <row r="22" spans="3:17" x14ac:dyDescent="0.25">
      <c r="J22" s="39" t="s">
        <v>25</v>
      </c>
      <c r="K22" s="39"/>
      <c r="L22" s="39"/>
      <c r="M22" s="39"/>
      <c r="N22" s="39"/>
      <c r="O22" s="39"/>
      <c r="P22" s="39"/>
    </row>
    <row r="23" spans="3:17" x14ac:dyDescent="0.25">
      <c r="J23" s="36" t="s">
        <v>18</v>
      </c>
      <c r="K23" s="36"/>
      <c r="L23" s="36"/>
      <c r="M23" s="36"/>
      <c r="N23" s="36"/>
      <c r="O23" s="36"/>
      <c r="P23" s="36"/>
    </row>
  </sheetData>
  <mergeCells count="28">
    <mergeCell ref="D6:G6"/>
    <mergeCell ref="I6:J6"/>
    <mergeCell ref="K6:P6"/>
    <mergeCell ref="B2:P2"/>
    <mergeCell ref="C3:P3"/>
    <mergeCell ref="D4:G4"/>
    <mergeCell ref="J4:K4"/>
    <mergeCell ref="N4:O4"/>
    <mergeCell ref="D8:I8"/>
    <mergeCell ref="D9:I9"/>
    <mergeCell ref="D13:I13"/>
    <mergeCell ref="D10:I10"/>
    <mergeCell ref="D11:I11"/>
    <mergeCell ref="D12:I12"/>
    <mergeCell ref="D14:I14"/>
    <mergeCell ref="C15:D15"/>
    <mergeCell ref="H15:I15"/>
    <mergeCell ref="C16:D16"/>
    <mergeCell ref="H16:I16"/>
    <mergeCell ref="C20:D20"/>
    <mergeCell ref="J22:P22"/>
    <mergeCell ref="J23:P23"/>
    <mergeCell ref="C17:E17"/>
    <mergeCell ref="H17:I17"/>
    <mergeCell ref="C18:D18"/>
    <mergeCell ref="H18:I18"/>
    <mergeCell ref="C19:D19"/>
    <mergeCell ref="H19:I19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Z31"/>
  <sheetViews>
    <sheetView tabSelected="1" zoomScaleNormal="100" workbookViewId="0">
      <selection activeCell="K16" sqref="K16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  <col min="20" max="20" width="8.5703125" customWidth="1"/>
    <col min="21" max="21" width="6.85546875" customWidth="1"/>
    <col min="22" max="22" width="5.7109375" customWidth="1"/>
    <col min="23" max="23" width="7.85546875" customWidth="1"/>
    <col min="24" max="24" width="6" customWidth="1"/>
    <col min="25" max="25" width="7.5703125" customWidth="1"/>
    <col min="26" max="26" width="8" customWidth="1"/>
  </cols>
  <sheetData>
    <row r="2" spans="2:26" ht="15.75" x14ac:dyDescent="0.25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26" x14ac:dyDescent="0.25">
      <c r="C3" s="29" t="s">
        <v>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</row>
    <row r="4" spans="2:26" x14ac:dyDescent="0.25">
      <c r="C4" t="s">
        <v>0</v>
      </c>
      <c r="D4" s="30" t="s">
        <v>176</v>
      </c>
      <c r="E4" s="30"/>
      <c r="F4" s="30"/>
      <c r="G4" s="30"/>
      <c r="I4" t="s">
        <v>1</v>
      </c>
      <c r="J4" s="31" t="s">
        <v>178</v>
      </c>
      <c r="K4" s="31"/>
      <c r="M4" t="s">
        <v>2</v>
      </c>
      <c r="N4" s="32">
        <v>45980</v>
      </c>
      <c r="O4" s="32"/>
    </row>
    <row r="5" spans="2:26" ht="6.75" customHeight="1" x14ac:dyDescent="0.25">
      <c r="D5" s="5"/>
      <c r="E5" s="5"/>
      <c r="F5" s="5"/>
      <c r="G5" s="5"/>
    </row>
    <row r="6" spans="2:26" x14ac:dyDescent="0.25">
      <c r="C6" t="s">
        <v>3</v>
      </c>
      <c r="D6" s="31" t="s">
        <v>177</v>
      </c>
      <c r="E6" s="31"/>
      <c r="F6" s="31"/>
      <c r="G6" s="31"/>
      <c r="I6" s="37" t="s">
        <v>22</v>
      </c>
      <c r="J6" s="37"/>
      <c r="K6" s="38" t="s">
        <v>24</v>
      </c>
      <c r="L6" s="38"/>
      <c r="M6" s="38"/>
      <c r="N6" s="38"/>
      <c r="O6" s="38"/>
      <c r="P6" s="38"/>
    </row>
    <row r="7" spans="2:26" ht="11.25" customHeight="1" x14ac:dyDescent="0.25">
      <c r="V7">
        <v>1</v>
      </c>
      <c r="W7">
        <v>2</v>
      </c>
      <c r="X7">
        <v>3</v>
      </c>
      <c r="Y7">
        <v>4</v>
      </c>
      <c r="Z7">
        <v>5</v>
      </c>
    </row>
    <row r="8" spans="2:26" x14ac:dyDescent="0.25">
      <c r="B8" s="3" t="s">
        <v>4</v>
      </c>
      <c r="C8" s="3" t="s">
        <v>6</v>
      </c>
      <c r="D8" s="48" t="s">
        <v>5</v>
      </c>
      <c r="E8" s="48"/>
      <c r="F8" s="48"/>
      <c r="G8" s="48"/>
      <c r="H8" s="48"/>
      <c r="I8" s="4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6" x14ac:dyDescent="0.25">
      <c r="B9" s="6">
        <v>1</v>
      </c>
      <c r="C9" s="6" t="s">
        <v>163</v>
      </c>
      <c r="D9" s="51" t="s">
        <v>149</v>
      </c>
      <c r="E9" s="51"/>
      <c r="F9" s="51"/>
      <c r="G9" s="51"/>
      <c r="H9" s="51"/>
      <c r="I9" s="51"/>
      <c r="J9" s="4">
        <v>78</v>
      </c>
      <c r="K9" s="4">
        <v>70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9">
        <f>SUM(J9:P9)/5</f>
        <v>29.6</v>
      </c>
    </row>
    <row r="10" spans="2:26" x14ac:dyDescent="0.25">
      <c r="B10" s="6">
        <f>B9+1</f>
        <v>2</v>
      </c>
      <c r="C10" s="6" t="s">
        <v>164</v>
      </c>
      <c r="D10" s="51" t="s">
        <v>150</v>
      </c>
      <c r="E10" s="51"/>
      <c r="F10" s="51"/>
      <c r="G10" s="51"/>
      <c r="H10" s="51"/>
      <c r="I10" s="51"/>
      <c r="J10" s="4">
        <v>78</v>
      </c>
      <c r="K10" s="4">
        <v>73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9">
        <f t="shared" ref="Q10:Q22" si="0">SUM(J10:P10)/5</f>
        <v>30.2</v>
      </c>
    </row>
    <row r="11" spans="2:26" x14ac:dyDescent="0.25">
      <c r="B11" s="6">
        <f t="shared" ref="B11:B22" si="1">B10+1</f>
        <v>3</v>
      </c>
      <c r="C11" s="6" t="s">
        <v>165</v>
      </c>
      <c r="D11" s="51" t="s">
        <v>151</v>
      </c>
      <c r="E11" s="51"/>
      <c r="F11" s="51"/>
      <c r="G11" s="51"/>
      <c r="H11" s="51"/>
      <c r="I11" s="51"/>
      <c r="J11" s="4">
        <v>70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9">
        <f t="shared" si="0"/>
        <v>14</v>
      </c>
    </row>
    <row r="12" spans="2:26" x14ac:dyDescent="0.25">
      <c r="B12" s="6">
        <f t="shared" si="1"/>
        <v>4</v>
      </c>
      <c r="C12" s="6" t="s">
        <v>166</v>
      </c>
      <c r="D12" s="51" t="s">
        <v>152</v>
      </c>
      <c r="E12" s="51"/>
      <c r="F12" s="51"/>
      <c r="G12" s="51"/>
      <c r="H12" s="51"/>
      <c r="I12" s="51"/>
      <c r="J12" s="4">
        <v>75</v>
      </c>
      <c r="K12" s="4">
        <v>70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9">
        <f t="shared" si="0"/>
        <v>29</v>
      </c>
    </row>
    <row r="13" spans="2:26" x14ac:dyDescent="0.25">
      <c r="B13" s="6">
        <v>5</v>
      </c>
      <c r="C13" s="6" t="s">
        <v>168</v>
      </c>
      <c r="D13" s="51" t="s">
        <v>154</v>
      </c>
      <c r="E13" s="51"/>
      <c r="F13" s="51"/>
      <c r="G13" s="51"/>
      <c r="H13" s="51"/>
      <c r="I13" s="51"/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9">
        <f t="shared" ref="Q13" si="2">SUM(J13:P13)/5</f>
        <v>0</v>
      </c>
    </row>
    <row r="14" spans="2:26" x14ac:dyDescent="0.25">
      <c r="B14" s="6">
        <v>6</v>
      </c>
      <c r="C14" s="6" t="s">
        <v>167</v>
      </c>
      <c r="D14" s="51" t="s">
        <v>153</v>
      </c>
      <c r="E14" s="51"/>
      <c r="F14" s="51"/>
      <c r="G14" s="51"/>
      <c r="H14" s="51"/>
      <c r="I14" s="51"/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9">
        <f t="shared" si="0"/>
        <v>0</v>
      </c>
    </row>
    <row r="15" spans="2:26" x14ac:dyDescent="0.25">
      <c r="B15" s="6">
        <v>7</v>
      </c>
      <c r="C15" s="6" t="s">
        <v>38</v>
      </c>
      <c r="D15" s="51" t="s">
        <v>155</v>
      </c>
      <c r="E15" s="51"/>
      <c r="F15" s="51"/>
      <c r="G15" s="51"/>
      <c r="H15" s="51"/>
      <c r="I15" s="51"/>
      <c r="J15" s="4">
        <v>88</v>
      </c>
      <c r="K15" s="4">
        <v>70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9">
        <f t="shared" si="0"/>
        <v>31.6</v>
      </c>
    </row>
    <row r="16" spans="2:26" x14ac:dyDescent="0.25">
      <c r="B16" s="6">
        <v>8</v>
      </c>
      <c r="C16" s="6" t="s">
        <v>170</v>
      </c>
      <c r="D16" s="51" t="s">
        <v>156</v>
      </c>
      <c r="E16" s="51"/>
      <c r="F16" s="51"/>
      <c r="G16" s="51"/>
      <c r="H16" s="51"/>
      <c r="I16" s="51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9">
        <f t="shared" si="0"/>
        <v>0</v>
      </c>
    </row>
    <row r="17" spans="2:17" x14ac:dyDescent="0.25">
      <c r="B17" s="6">
        <f t="shared" si="1"/>
        <v>9</v>
      </c>
      <c r="C17" s="6" t="s">
        <v>171</v>
      </c>
      <c r="D17" s="51" t="s">
        <v>158</v>
      </c>
      <c r="E17" s="51"/>
      <c r="F17" s="51"/>
      <c r="G17" s="51"/>
      <c r="H17" s="51"/>
      <c r="I17" s="51"/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9">
        <f t="shared" si="0"/>
        <v>0</v>
      </c>
    </row>
    <row r="18" spans="2:17" x14ac:dyDescent="0.25">
      <c r="B18" s="6">
        <f t="shared" si="1"/>
        <v>10</v>
      </c>
      <c r="C18" s="6" t="s">
        <v>169</v>
      </c>
      <c r="D18" s="51" t="s">
        <v>157</v>
      </c>
      <c r="E18" s="51"/>
      <c r="F18" s="51"/>
      <c r="G18" s="51"/>
      <c r="H18" s="51"/>
      <c r="I18" s="51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9">
        <f t="shared" si="0"/>
        <v>0</v>
      </c>
    </row>
    <row r="19" spans="2:17" x14ac:dyDescent="0.25">
      <c r="B19" s="6">
        <f t="shared" si="1"/>
        <v>11</v>
      </c>
      <c r="C19" s="6" t="s">
        <v>172</v>
      </c>
      <c r="D19" s="51" t="s">
        <v>159</v>
      </c>
      <c r="E19" s="51"/>
      <c r="F19" s="51"/>
      <c r="G19" s="51"/>
      <c r="H19" s="51"/>
      <c r="I19" s="51"/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9">
        <f t="shared" si="0"/>
        <v>0</v>
      </c>
    </row>
    <row r="20" spans="2:17" x14ac:dyDescent="0.25">
      <c r="B20" s="6">
        <f t="shared" si="1"/>
        <v>12</v>
      </c>
      <c r="C20" s="6" t="s">
        <v>173</v>
      </c>
      <c r="D20" s="51" t="s">
        <v>160</v>
      </c>
      <c r="E20" s="51"/>
      <c r="F20" s="51"/>
      <c r="G20" s="51"/>
      <c r="H20" s="51"/>
      <c r="I20" s="51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9">
        <f t="shared" si="0"/>
        <v>0</v>
      </c>
    </row>
    <row r="21" spans="2:17" x14ac:dyDescent="0.25">
      <c r="B21" s="6">
        <f t="shared" si="1"/>
        <v>13</v>
      </c>
      <c r="C21" s="6" t="s">
        <v>174</v>
      </c>
      <c r="D21" s="51" t="s">
        <v>161</v>
      </c>
      <c r="E21" s="51"/>
      <c r="F21" s="51"/>
      <c r="G21" s="51"/>
      <c r="H21" s="51"/>
      <c r="I21" s="51"/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9">
        <f t="shared" si="0"/>
        <v>0</v>
      </c>
    </row>
    <row r="22" spans="2:17" x14ac:dyDescent="0.25">
      <c r="B22" s="6">
        <f t="shared" si="1"/>
        <v>14</v>
      </c>
      <c r="C22" s="6" t="s">
        <v>175</v>
      </c>
      <c r="D22" s="51" t="s">
        <v>162</v>
      </c>
      <c r="E22" s="51"/>
      <c r="F22" s="51"/>
      <c r="G22" s="51"/>
      <c r="H22" s="51"/>
      <c r="I22" s="51"/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9">
        <f t="shared" si="0"/>
        <v>0</v>
      </c>
    </row>
    <row r="23" spans="2:17" x14ac:dyDescent="0.25">
      <c r="C23" s="37"/>
      <c r="D23" s="37"/>
      <c r="E23" s="1"/>
      <c r="H23" s="52" t="s">
        <v>19</v>
      </c>
      <c r="I23" s="52"/>
      <c r="J23" s="10">
        <f t="shared" ref="J23:Q23" si="3">COUNTIF(J9:J22,"&gt;=70")</f>
        <v>5</v>
      </c>
      <c r="K23" s="10">
        <f t="shared" si="3"/>
        <v>4</v>
      </c>
      <c r="L23" s="10">
        <f t="shared" si="3"/>
        <v>0</v>
      </c>
      <c r="M23" s="10">
        <f t="shared" si="3"/>
        <v>0</v>
      </c>
      <c r="N23" s="10">
        <f t="shared" si="3"/>
        <v>0</v>
      </c>
      <c r="O23" s="10">
        <f t="shared" si="3"/>
        <v>0</v>
      </c>
      <c r="P23" s="10">
        <f t="shared" si="3"/>
        <v>0</v>
      </c>
      <c r="Q23" s="14">
        <f t="shared" si="3"/>
        <v>0</v>
      </c>
    </row>
    <row r="24" spans="2:17" x14ac:dyDescent="0.25">
      <c r="C24" s="37"/>
      <c r="D24" s="37"/>
      <c r="E24" s="7"/>
      <c r="H24" s="50" t="s">
        <v>20</v>
      </c>
      <c r="I24" s="50"/>
      <c r="J24" s="11">
        <f t="shared" ref="J24:Q24" si="4">COUNTIF(J9:J22,"&lt;70")</f>
        <v>9</v>
      </c>
      <c r="K24" s="11">
        <f t="shared" si="4"/>
        <v>10</v>
      </c>
      <c r="L24" s="11">
        <f t="shared" si="4"/>
        <v>14</v>
      </c>
      <c r="M24" s="11">
        <f t="shared" si="4"/>
        <v>14</v>
      </c>
      <c r="N24" s="11">
        <f t="shared" si="4"/>
        <v>14</v>
      </c>
      <c r="O24" s="11">
        <f t="shared" si="4"/>
        <v>14</v>
      </c>
      <c r="P24" s="11">
        <f t="shared" si="4"/>
        <v>14</v>
      </c>
      <c r="Q24" s="11">
        <f t="shared" si="4"/>
        <v>14</v>
      </c>
    </row>
    <row r="25" spans="2:17" x14ac:dyDescent="0.25">
      <c r="C25" s="37"/>
      <c r="D25" s="37"/>
      <c r="E25" s="37"/>
      <c r="H25" s="50" t="s">
        <v>21</v>
      </c>
      <c r="I25" s="50"/>
      <c r="J25" s="11">
        <f t="shared" ref="J25:Q25" si="5">COUNT(J9:J22)</f>
        <v>14</v>
      </c>
      <c r="K25" s="11">
        <f t="shared" si="5"/>
        <v>14</v>
      </c>
      <c r="L25" s="11">
        <f t="shared" si="5"/>
        <v>14</v>
      </c>
      <c r="M25" s="11">
        <f t="shared" si="5"/>
        <v>14</v>
      </c>
      <c r="N25" s="11">
        <f t="shared" si="5"/>
        <v>14</v>
      </c>
      <c r="O25" s="11">
        <f t="shared" si="5"/>
        <v>14</v>
      </c>
      <c r="P25" s="11">
        <f t="shared" si="5"/>
        <v>14</v>
      </c>
      <c r="Q25" s="11">
        <f t="shared" si="5"/>
        <v>14</v>
      </c>
    </row>
    <row r="26" spans="2:17" x14ac:dyDescent="0.25">
      <c r="C26" s="37"/>
      <c r="D26" s="37"/>
      <c r="E26" s="1"/>
      <c r="H26" s="49" t="s">
        <v>16</v>
      </c>
      <c r="I26" s="49"/>
      <c r="J26" s="12">
        <f>J23/J25</f>
        <v>0.35714285714285715</v>
      </c>
      <c r="K26" s="13">
        <f t="shared" ref="K26:Q26" si="6">K23/K25</f>
        <v>0.2857142857142857</v>
      </c>
      <c r="L26" s="13">
        <f t="shared" si="6"/>
        <v>0</v>
      </c>
      <c r="M26" s="13">
        <f t="shared" si="6"/>
        <v>0</v>
      </c>
      <c r="N26" s="13">
        <f t="shared" si="6"/>
        <v>0</v>
      </c>
      <c r="O26" s="13">
        <f t="shared" si="6"/>
        <v>0</v>
      </c>
      <c r="P26" s="13">
        <f t="shared" si="6"/>
        <v>0</v>
      </c>
      <c r="Q26" s="13">
        <f t="shared" si="6"/>
        <v>0</v>
      </c>
    </row>
    <row r="27" spans="2:17" x14ac:dyDescent="0.25">
      <c r="C27" s="37"/>
      <c r="D27" s="37"/>
      <c r="E27" s="1"/>
      <c r="H27" s="49" t="s">
        <v>17</v>
      </c>
      <c r="I27" s="49"/>
      <c r="J27" s="12">
        <f>J24/J25</f>
        <v>0.6428571428571429</v>
      </c>
      <c r="K27" s="12">
        <f t="shared" ref="K27:Q27" si="7">K24/K25</f>
        <v>0.7142857142857143</v>
      </c>
      <c r="L27" s="13">
        <f t="shared" si="7"/>
        <v>1</v>
      </c>
      <c r="M27" s="13">
        <f t="shared" si="7"/>
        <v>1</v>
      </c>
      <c r="N27" s="13">
        <f t="shared" si="7"/>
        <v>1</v>
      </c>
      <c r="O27" s="13">
        <f t="shared" si="7"/>
        <v>1</v>
      </c>
      <c r="P27" s="13">
        <f t="shared" si="7"/>
        <v>1</v>
      </c>
      <c r="Q27" s="13">
        <f t="shared" si="7"/>
        <v>1</v>
      </c>
    </row>
    <row r="28" spans="2:17" x14ac:dyDescent="0.25">
      <c r="C28" s="37"/>
      <c r="D28" s="37"/>
      <c r="E28" s="7"/>
    </row>
    <row r="29" spans="2:17" x14ac:dyDescent="0.25">
      <c r="C29" s="1"/>
      <c r="D29" s="1"/>
      <c r="E29" s="7"/>
    </row>
    <row r="30" spans="2:17" x14ac:dyDescent="0.25">
      <c r="J30" s="39" t="s">
        <v>25</v>
      </c>
      <c r="K30" s="39"/>
      <c r="L30" s="39"/>
      <c r="M30" s="39"/>
      <c r="N30" s="39"/>
      <c r="O30" s="39"/>
      <c r="P30" s="39"/>
    </row>
    <row r="31" spans="2:17" x14ac:dyDescent="0.25">
      <c r="J31" s="36" t="s">
        <v>18</v>
      </c>
      <c r="K31" s="36"/>
      <c r="L31" s="36"/>
      <c r="M31" s="36"/>
      <c r="N31" s="36"/>
      <c r="O31" s="36"/>
      <c r="P31" s="36"/>
    </row>
  </sheetData>
  <mergeCells count="36">
    <mergeCell ref="D10:I10"/>
    <mergeCell ref="D11:I11"/>
    <mergeCell ref="D12:I12"/>
    <mergeCell ref="D6:G6"/>
    <mergeCell ref="I6:J6"/>
    <mergeCell ref="K6:P6"/>
    <mergeCell ref="D8:I8"/>
    <mergeCell ref="D9:I9"/>
    <mergeCell ref="B2:P2"/>
    <mergeCell ref="C3:P3"/>
    <mergeCell ref="D4:G4"/>
    <mergeCell ref="J4:K4"/>
    <mergeCell ref="N4:O4"/>
    <mergeCell ref="D19:I19"/>
    <mergeCell ref="D20:I20"/>
    <mergeCell ref="D21:I21"/>
    <mergeCell ref="D22:I22"/>
    <mergeCell ref="D14:I14"/>
    <mergeCell ref="D13:I13"/>
    <mergeCell ref="D15:I15"/>
    <mergeCell ref="D16:I16"/>
    <mergeCell ref="D18:I18"/>
    <mergeCell ref="D17:I17"/>
    <mergeCell ref="C23:D23"/>
    <mergeCell ref="H23:I23"/>
    <mergeCell ref="C24:D24"/>
    <mergeCell ref="H24:I24"/>
    <mergeCell ref="C25:E25"/>
    <mergeCell ref="H25:I25"/>
    <mergeCell ref="J30:P30"/>
    <mergeCell ref="J31:P31"/>
    <mergeCell ref="C26:D26"/>
    <mergeCell ref="H26:I26"/>
    <mergeCell ref="C27:D27"/>
    <mergeCell ref="H27:I27"/>
    <mergeCell ref="C28:D28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ERGO-A-DIC-25</vt:lpstr>
      <vt:lpstr>ERGO-B-DIC-25</vt:lpstr>
      <vt:lpstr>IO-DIC-25</vt:lpstr>
      <vt:lpstr>MAIP-DIC-25</vt:lpstr>
      <vt:lpstr>ING ECO-DIC-25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bernabe contreras contreras</cp:lastModifiedBy>
  <cp:lastPrinted>2023-03-21T15:13:53Z</cp:lastPrinted>
  <dcterms:created xsi:type="dcterms:W3CDTF">2023-03-14T19:16:59Z</dcterms:created>
  <dcterms:modified xsi:type="dcterms:W3CDTF">2025-11-17T20:01:53Z</dcterms:modified>
</cp:coreProperties>
</file>