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ERNAN\Desktop\JCLM_TEC\SIG\AGOSTO-DICIEMBRE-2025\"/>
    </mc:Choice>
  </mc:AlternateContent>
  <xr:revisionPtr revIDLastSave="0" documentId="8_{76B062AD-AEE8-4F9D-AEC3-6B916FFCF08B}" xr6:coauthVersionLast="47" xr6:coauthVersionMax="47" xr10:uidLastSave="{00000000-0000-0000-0000-000000000000}"/>
  <bookViews>
    <workbookView xWindow="-105" yWindow="0" windowWidth="10455" windowHeight="10905" xr2:uid="{00000000-000D-0000-FFFF-FFFF00000000}"/>
  </bookViews>
  <sheets>
    <sheet name="DESARROLLO SUSTENTABLE" sheetId="9" r:id="rId1"/>
    <sheet name="QUIMICA 102-A" sheetId="5" r:id="rId2"/>
    <sheet name="QUIMICA 102-B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9" l="1"/>
  <c r="K39" i="5"/>
  <c r="A21" i="8" l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K41" i="5"/>
  <c r="L41" i="5"/>
  <c r="M41" i="5"/>
  <c r="N41" i="5"/>
  <c r="J39" i="5"/>
  <c r="B19" i="5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I24" i="9"/>
  <c r="A10" i="9"/>
  <c r="A11" i="9"/>
  <c r="A12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9" i="9"/>
  <c r="J41" i="5"/>
  <c r="J40" i="5"/>
  <c r="O28" i="5"/>
  <c r="O22" i="5"/>
  <c r="O9" i="5"/>
  <c r="B10" i="5"/>
  <c r="N8" i="8"/>
  <c r="I37" i="8"/>
  <c r="I35" i="8"/>
  <c r="M26" i="9"/>
  <c r="L26" i="9"/>
  <c r="K26" i="9"/>
  <c r="J26" i="9"/>
  <c r="I26" i="9"/>
  <c r="M25" i="9"/>
  <c r="L25" i="9"/>
  <c r="K25" i="9"/>
  <c r="J25" i="9"/>
  <c r="I25" i="9"/>
  <c r="M24" i="9"/>
  <c r="L24" i="9"/>
  <c r="K24" i="9"/>
  <c r="J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9" i="8"/>
  <c r="N10" i="8"/>
  <c r="N11" i="8"/>
  <c r="N12" i="8"/>
  <c r="N13" i="8"/>
  <c r="N14" i="8"/>
  <c r="N15" i="8"/>
  <c r="N16" i="8"/>
  <c r="N17" i="8"/>
  <c r="N18" i="8"/>
  <c r="N19" i="8"/>
  <c r="N22" i="8"/>
  <c r="N23" i="8"/>
  <c r="N24" i="8"/>
  <c r="N25" i="8"/>
  <c r="N26" i="8"/>
  <c r="N27" i="8"/>
  <c r="N28" i="8"/>
  <c r="N29" i="8"/>
  <c r="N30" i="8"/>
  <c r="N34" i="8"/>
  <c r="M37" i="8"/>
  <c r="L37" i="8"/>
  <c r="K37" i="8"/>
  <c r="J37" i="8"/>
  <c r="M36" i="8"/>
  <c r="L36" i="8"/>
  <c r="K36" i="8"/>
  <c r="J36" i="8"/>
  <c r="I36" i="8"/>
  <c r="M35" i="8"/>
  <c r="L35" i="8"/>
  <c r="L38" i="8" s="1"/>
  <c r="K35" i="8"/>
  <c r="J35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K27" i="9" l="1"/>
  <c r="J28" i="9"/>
  <c r="J27" i="9"/>
  <c r="I27" i="9"/>
  <c r="M27" i="9"/>
  <c r="L27" i="9"/>
  <c r="L28" i="9"/>
  <c r="N26" i="9"/>
  <c r="I28" i="9"/>
  <c r="M28" i="9"/>
  <c r="K28" i="9"/>
  <c r="N25" i="9"/>
  <c r="N28" i="9" s="1"/>
  <c r="N24" i="9"/>
  <c r="I38" i="8"/>
  <c r="M38" i="8"/>
  <c r="N37" i="8"/>
  <c r="J38" i="8"/>
  <c r="K38" i="8"/>
  <c r="J39" i="8"/>
  <c r="N36" i="8"/>
  <c r="K39" i="8"/>
  <c r="I39" i="8"/>
  <c r="M39" i="8"/>
  <c r="L39" i="8"/>
  <c r="N35" i="8"/>
  <c r="N39" i="8" l="1"/>
  <c r="N27" i="9"/>
  <c r="N38" i="8"/>
  <c r="K40" i="5"/>
  <c r="L40" i="5"/>
  <c r="M40" i="5"/>
  <c r="N40" i="5"/>
  <c r="L39" i="5"/>
  <c r="L42" i="5" s="1"/>
  <c r="M39" i="5"/>
  <c r="N39" i="5"/>
  <c r="O10" i="5"/>
  <c r="O36" i="5"/>
  <c r="O33" i="5"/>
  <c r="O32" i="5"/>
  <c r="O31" i="5"/>
  <c r="O30" i="5"/>
  <c r="O29" i="5"/>
  <c r="O27" i="5"/>
  <c r="O26" i="5"/>
  <c r="O25" i="5"/>
  <c r="O24" i="5"/>
  <c r="O23" i="5"/>
  <c r="O20" i="5"/>
  <c r="O19" i="5"/>
  <c r="O17" i="5"/>
  <c r="O16" i="5"/>
  <c r="O15" i="5"/>
  <c r="O14" i="5"/>
  <c r="O13" i="5"/>
  <c r="O12" i="5"/>
  <c r="O11" i="5"/>
  <c r="B11" i="5"/>
  <c r="B12" i="5" s="1"/>
  <c r="B13" i="5" s="1"/>
  <c r="B14" i="5" s="1"/>
  <c r="B15" i="5" s="1"/>
  <c r="B16" i="5" s="1"/>
  <c r="B17" i="5" s="1"/>
  <c r="O41" i="5" l="1"/>
  <c r="B18" i="5"/>
  <c r="O40" i="5"/>
  <c r="O39" i="5"/>
  <c r="M42" i="5"/>
  <c r="M43" i="5"/>
  <c r="L43" i="5"/>
  <c r="J42" i="5"/>
  <c r="N42" i="5"/>
  <c r="K43" i="5"/>
  <c r="K42" i="5"/>
  <c r="J43" i="5"/>
  <c r="N43" i="5"/>
  <c r="O42" i="5" l="1"/>
  <c r="O43" i="5"/>
</calcChain>
</file>

<file path=xl/sharedStrings.xml><?xml version="1.0" encoding="utf-8"?>
<sst xmlns="http://schemas.openxmlformats.org/spreadsheetml/2006/main" count="218" uniqueCount="170">
  <si>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</si>
  <si>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</si>
  <si>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</si>
  <si>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</si>
  <si>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</si>
  <si>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</si>
  <si>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</si>
  <si>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</si>
  <si>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</si>
  <si>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</si>
  <si>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</si>
  <si>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</si>
  <si>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</si>
  <si>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</si>
  <si>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</si>
  <si>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</si>
  <si>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</si>
  <si>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</si>
  <si>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</si>
  <si>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</si>
  <si>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</si>
  <si>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</si>
  <si>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 xml:space="preserve">JOSE DEL CARMEN LARA MARQUEZ </t>
  </si>
  <si>
    <t xml:space="preserve">BAXIN SOSME ABRIL </t>
  </si>
  <si>
    <t xml:space="preserve">CHAVEZ CADENA ESTRELLA </t>
  </si>
  <si>
    <t xml:space="preserve">CORTES ESTRADA ERNESTO </t>
  </si>
  <si>
    <t xml:space="preserve">CRUZ MARTINEZ KATHERINE </t>
  </si>
  <si>
    <t>FISCAL INDIRA EILEENE</t>
  </si>
  <si>
    <t xml:space="preserve">GARCIA ARTIGAS FRANCISCO JAVIER </t>
  </si>
  <si>
    <t xml:space="preserve">HERNANDEZ GOMEZ MARIANA </t>
  </si>
  <si>
    <t xml:space="preserve">HUERVO MALAGA JHOANA </t>
  </si>
  <si>
    <t xml:space="preserve">LUCHO RIOS ADIR ALEJANDRO </t>
  </si>
  <si>
    <t xml:space="preserve">MORALES ESCOBAR JUAN CARLOS </t>
  </si>
  <si>
    <t xml:space="preserve">PAVA CATEMAXCA LUIS DONALDO </t>
  </si>
  <si>
    <t xml:space="preserve">PEREZ CAMPECHANO ANDREA </t>
  </si>
  <si>
    <t xml:space="preserve">SALINAS DOMINGUEZ FRIDA </t>
  </si>
  <si>
    <t xml:space="preserve">SANCHEZ PEREZ ATHZIRI DAMAR </t>
  </si>
  <si>
    <t>TOTO IXTEPAN FATIMA ALIZEE</t>
  </si>
  <si>
    <t xml:space="preserve">ZAMUDIO CORTES FRANCO </t>
  </si>
  <si>
    <t>241U0243</t>
  </si>
  <si>
    <t>241U0244</t>
  </si>
  <si>
    <t>241U0245</t>
  </si>
  <si>
    <t>241U0246</t>
  </si>
  <si>
    <t>241U047</t>
  </si>
  <si>
    <t>241U0561</t>
  </si>
  <si>
    <t>241U0250</t>
  </si>
  <si>
    <t>241U0251</t>
  </si>
  <si>
    <t>241U0252</t>
  </si>
  <si>
    <t>241U0255</t>
  </si>
  <si>
    <t>241U0257</t>
  </si>
  <si>
    <t>241U0259</t>
  </si>
  <si>
    <t>241U0260</t>
  </si>
  <si>
    <t>241U0261</t>
  </si>
  <si>
    <t>241U0262</t>
  </si>
  <si>
    <t>251U0265</t>
  </si>
  <si>
    <t xml:space="preserve">DESARROLLO SUSTENTABLE </t>
  </si>
  <si>
    <t>AGOSTO-DICIEMBRE-2025</t>
  </si>
  <si>
    <t>306-A</t>
  </si>
  <si>
    <t xml:space="preserve">QUIMICA </t>
  </si>
  <si>
    <t>102-A</t>
  </si>
  <si>
    <t xml:space="preserve">BAXIN PAXTIAN DIEGO DE JESUS </t>
  </si>
  <si>
    <t>251U0090</t>
  </si>
  <si>
    <t>251U0091</t>
  </si>
  <si>
    <t xml:space="preserve">BUSTAMANTE TOTO IAN DE JESUS </t>
  </si>
  <si>
    <t>251U0092</t>
  </si>
  <si>
    <t>251U0093</t>
  </si>
  <si>
    <t>251U0094</t>
  </si>
  <si>
    <t>251U0095</t>
  </si>
  <si>
    <t>251U0097</t>
  </si>
  <si>
    <t>251U0098</t>
  </si>
  <si>
    <t>251U0099</t>
  </si>
  <si>
    <t>251U0100</t>
  </si>
  <si>
    <t>251U0103</t>
  </si>
  <si>
    <t xml:space="preserve">CARRASCO HERNANDEZ KEVIN </t>
  </si>
  <si>
    <t xml:space="preserve">CHACHA AMORES ANDRYD </t>
  </si>
  <si>
    <t xml:space="preserve">CHACHA CHAGALA FIDEL </t>
  </si>
  <si>
    <t>CHACHA XALATE HANCEL ISAI</t>
  </si>
  <si>
    <t xml:space="preserve">CORTES IXTEPAN EDWIN </t>
  </si>
  <si>
    <t>251U0105</t>
  </si>
  <si>
    <t>251U0108</t>
  </si>
  <si>
    <t>251U0109</t>
  </si>
  <si>
    <t>251U0111</t>
  </si>
  <si>
    <t>251U0112</t>
  </si>
  <si>
    <t>251U0114</t>
  </si>
  <si>
    <t>251U0116</t>
  </si>
  <si>
    <t>251U0117</t>
  </si>
  <si>
    <t>251U0118</t>
  </si>
  <si>
    <t>251U0119</t>
  </si>
  <si>
    <t>251U0120</t>
  </si>
  <si>
    <t>251U0121</t>
  </si>
  <si>
    <t>251U0122</t>
  </si>
  <si>
    <t>251U0124</t>
  </si>
  <si>
    <t>251U0132</t>
  </si>
  <si>
    <t>251U0134</t>
  </si>
  <si>
    <t>251U0135</t>
  </si>
  <si>
    <t xml:space="preserve">ESCOBAR MONTOYA MARIO ARSENIO </t>
  </si>
  <si>
    <t xml:space="preserve">GARCIA POLONIO KEVIN DAVID </t>
  </si>
  <si>
    <t xml:space="preserve">GONZALEZ LARA ARI </t>
  </si>
  <si>
    <t xml:space="preserve">GONZALEZ VIDAL LEOSVEL </t>
  </si>
  <si>
    <t xml:space="preserve">GUZMAN ORTIZ ANGEL GABRIEL </t>
  </si>
  <si>
    <t xml:space="preserve">HERNANDEZ MAULEON MARTIN DE JESUS </t>
  </si>
  <si>
    <t xml:space="preserve">HERRERA PEREZ JESUS ROBERTO </t>
  </si>
  <si>
    <t xml:space="preserve">IXBA LEAL EMMANUEL </t>
  </si>
  <si>
    <t xml:space="preserve">IXTEPAN ABRAJAN ALEXIS DE JESUS </t>
  </si>
  <si>
    <t xml:space="preserve">IXTEPAN MARTINEZ ORLANDO </t>
  </si>
  <si>
    <t>251U0138</t>
  </si>
  <si>
    <t>251U0140</t>
  </si>
  <si>
    <t xml:space="preserve">JUAREZ IGNOT ALDAIR </t>
  </si>
  <si>
    <t xml:space="preserve">LEAL SALAZAR AARON DE JESUS </t>
  </si>
  <si>
    <t xml:space="preserve">MARTINEZ SOLIS AZUL ALEIDALI </t>
  </si>
  <si>
    <t>MENDIOLA MOLINA SEBASTIAN AVELINO</t>
  </si>
  <si>
    <t xml:space="preserve">ORTIZ CHIGO JOSE ANTONIO </t>
  </si>
  <si>
    <t xml:space="preserve">PELAYO BELLI JOAQUIN </t>
  </si>
  <si>
    <t>251U0151</t>
  </si>
  <si>
    <t>251U0152</t>
  </si>
  <si>
    <t>251U0153</t>
  </si>
  <si>
    <t xml:space="preserve">SEBA MORALES KEVIN DE JESUS </t>
  </si>
  <si>
    <t xml:space="preserve">SURIANO CHONTAL MIGUEL ANGEL </t>
  </si>
  <si>
    <t xml:space="preserve">TADEO CHAN ULISES </t>
  </si>
  <si>
    <t>QUIMICA</t>
  </si>
  <si>
    <t>AGOSTO-DICIEMBRE 2025</t>
  </si>
  <si>
    <t>102-B</t>
  </si>
  <si>
    <t>251U0085</t>
  </si>
  <si>
    <t>251U0086</t>
  </si>
  <si>
    <t>251U0087</t>
  </si>
  <si>
    <t>251U0088</t>
  </si>
  <si>
    <t>251U0089</t>
  </si>
  <si>
    <t>251U0096</t>
  </si>
  <si>
    <t>251U0102</t>
  </si>
  <si>
    <t xml:space="preserve">ANTEMATE AREVALO FERMIN </t>
  </si>
  <si>
    <t>ARRES CARVAJAL KEVIN JOSUE</t>
  </si>
  <si>
    <t xml:space="preserve">ARRES IXTEPAN LUIS EDUARDO </t>
  </si>
  <si>
    <t xml:space="preserve">BARRIOS AZAMAR JONATHAN SAMUEL </t>
  </si>
  <si>
    <t xml:space="preserve">BAXIN FISCAL ANGEL DE JESUS </t>
  </si>
  <si>
    <t xml:space="preserve">BUSTAMANTE VILLEGAS ERICK DE JESUS </t>
  </si>
  <si>
    <t xml:space="preserve">CALATAYUD ORTIZ IVAN EMILIANO </t>
  </si>
  <si>
    <t xml:space="preserve">CHONAL VILLEGAS RUBEN DE JESUS </t>
  </si>
  <si>
    <t xml:space="preserve">CHIBABA LOPEZ OLIVER </t>
  </si>
  <si>
    <t xml:space="preserve">FONSECA CALDERON KAREN PAULINA </t>
  </si>
  <si>
    <t>251U0127</t>
  </si>
  <si>
    <t>251U0131</t>
  </si>
  <si>
    <t>251U0139</t>
  </si>
  <si>
    <t>251U0142</t>
  </si>
  <si>
    <t>251U0143</t>
  </si>
  <si>
    <t>251U0147</t>
  </si>
  <si>
    <t>251U0148</t>
  </si>
  <si>
    <t>251U0149</t>
  </si>
  <si>
    <t>251U0156</t>
  </si>
  <si>
    <t xml:space="preserve">MALAGA RIVERA JESUS </t>
  </si>
  <si>
    <t xml:space="preserve">MARTINEZ QUINO RAFAEL ENRIQUE </t>
  </si>
  <si>
    <t>MORENO PELAYO YAIR</t>
  </si>
  <si>
    <t xml:space="preserve">PAXTIAN HERNANDEZ PEDRO ULISES </t>
  </si>
  <si>
    <t>PUCHETA BELLI LUIS OMAR</t>
  </si>
  <si>
    <t xml:space="preserve">QUIRIZ COBAXIN JONATHAN </t>
  </si>
  <si>
    <t xml:space="preserve">ROMAN RODRIGUEZ ARMANDO NICANOR </t>
  </si>
  <si>
    <t xml:space="preserve">ROSARIO DIAZ OSCAR </t>
  </si>
  <si>
    <t xml:space="preserve">SANCHEZ SINTA MARISSA </t>
  </si>
  <si>
    <t>221U0266</t>
  </si>
  <si>
    <t xml:space="preserve">TOTO LLANO EVER DE JESUS </t>
  </si>
  <si>
    <t xml:space="preserve">VALLE MARTINEZ KEVIN EDUARDO </t>
  </si>
  <si>
    <t xml:space="preserve">ZACARIAS PEREZ HASSEBIES </t>
  </si>
  <si>
    <t xml:space="preserve">CARRASCO GAPI JAIR </t>
  </si>
  <si>
    <t xml:space="preserve">CASTILLO VIDAL OMAR MOISES </t>
  </si>
  <si>
    <t xml:space="preserve">IXTEPAN MARCIAL DORIAN DE JESUS </t>
  </si>
  <si>
    <t xml:space="preserve">GOMEZ MARTINEZ DIEGO ALBERTO </t>
  </si>
  <si>
    <t xml:space="preserve">GARCIA PELAYO LAURIE MERCEDES </t>
  </si>
  <si>
    <t xml:space="preserve">RAMIREZ COTO ANGEL DE JESUS </t>
  </si>
  <si>
    <t>RODRIGUEZ PEREZ LUIS ANGEL</t>
  </si>
  <si>
    <t xml:space="preserve">LUIN MENDEZ DONOVAN LEONEL </t>
  </si>
  <si>
    <t xml:space="preserve">SANTOS GOMEZ DEREK TRISTHAN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</si>
</sst>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7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DC191-28D1-4F95-9B8B-0F3B6F8CAF7E}">
  <dimension ref="A1:O32"/>
  <sheetViews>
    <sheetView tabSelected="1" view="pageBreakPreview" topLeftCell="A7" zoomScaleNormal="100" zoomScaleSheetLayoutView="100" workbookViewId="0">
      <selection activeCell="J8" sqref="J8"/>
    </sheetView>
  </sheetViews>
  <sheetFormatPr baseColWidth="10" defaultRowHeight="15" x14ac:dyDescent="0.25"/>
  <cols>
    <col min="4" max="4" width="9.42578125" customWidth="1"/>
    <col min="5" max="5" width="1.85546875" customWidth="1"/>
    <col min="6" max="6" width="7.85546875" customWidth="1"/>
    <col min="7" max="7" width="3.7109375" customWidth="1"/>
    <col min="8" max="8" width="8.140625" customWidth="1"/>
  </cols>
  <sheetData>
    <row r="1" spans="1:15" ht="15.75" x14ac:dyDescent="0.25">
      <c r="A1" s="17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25">
      <c r="B2" s="18" t="s">
        <v>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B3" t="s">
        <v>0</v>
      </c>
      <c r="C3" s="19" t="s">
        <v>55</v>
      </c>
      <c r="D3" s="19"/>
      <c r="E3" s="19"/>
      <c r="F3" s="19"/>
      <c r="H3" t="s">
        <v>1</v>
      </c>
      <c r="I3" s="14" t="s">
        <v>57</v>
      </c>
      <c r="J3" s="14"/>
      <c r="L3" t="s">
        <v>2</v>
      </c>
      <c r="M3" s="20">
        <v>45952</v>
      </c>
      <c r="N3" s="20"/>
    </row>
    <row r="4" spans="1:15" x14ac:dyDescent="0.25">
      <c r="C4" s="5"/>
      <c r="D4" s="5"/>
      <c r="E4" s="5"/>
      <c r="F4" s="5"/>
    </row>
    <row r="5" spans="1:15" x14ac:dyDescent="0.25">
      <c r="B5" t="s">
        <v>3</v>
      </c>
      <c r="C5" s="14" t="s">
        <v>56</v>
      </c>
      <c r="D5" s="14"/>
      <c r="E5" s="14"/>
      <c r="F5" s="14"/>
      <c r="H5" s="15" t="s">
        <v>20</v>
      </c>
      <c r="I5" s="15"/>
      <c r="J5" s="16" t="s">
        <v>22</v>
      </c>
      <c r="K5" s="16"/>
      <c r="L5" s="16"/>
      <c r="M5" s="16"/>
      <c r="N5" s="16"/>
      <c r="O5" s="16"/>
    </row>
    <row r="7" spans="1:15" x14ac:dyDescent="0.25">
      <c r="A7" s="3" t="s">
        <v>4</v>
      </c>
      <c r="B7" s="3" t="s">
        <v>6</v>
      </c>
      <c r="C7" s="22" t="s">
        <v>5</v>
      </c>
      <c r="D7" s="22"/>
      <c r="E7" s="22"/>
      <c r="F7" s="22"/>
      <c r="G7" s="22"/>
      <c r="H7" s="22"/>
      <c r="I7" s="4" t="s">
        <v>7</v>
      </c>
      <c r="J7" s="4" t="s">
        <v>10</v>
      </c>
      <c r="K7" s="4" t="s">
        <v>11</v>
      </c>
      <c r="L7" s="4" t="s">
        <v>12</v>
      </c>
      <c r="M7" s="4" t="s">
        <v>13</v>
      </c>
      <c r="N7" s="8" t="s">
        <v>21</v>
      </c>
    </row>
    <row r="8" spans="1:15" x14ac:dyDescent="0.25">
      <c r="A8" s="6">
        <v>1</v>
      </c>
      <c r="B8" s="6" t="s">
        <v>39</v>
      </c>
      <c r="C8" s="21" t="s">
        <v>23</v>
      </c>
      <c r="D8" s="21"/>
      <c r="E8" s="21"/>
      <c r="F8" s="21"/>
      <c r="G8" s="21"/>
      <c r="H8" s="21"/>
      <c r="I8" s="4">
        <v>90</v>
      </c>
      <c r="J8" s="4">
        <v>95</v>
      </c>
      <c r="K8" s="4">
        <v>0</v>
      </c>
      <c r="L8" s="4">
        <v>0</v>
      </c>
      <c r="M8" s="4">
        <v>0</v>
      </c>
      <c r="N8" s="9">
        <f>SUM(I8:M8)/5</f>
        <v>37</v>
      </c>
    </row>
    <row r="9" spans="1:15" x14ac:dyDescent="0.25">
      <c r="A9" s="6">
        <f>A8+1</f>
        <v>2</v>
      </c>
      <c r="B9" s="6" t="s">
        <v>40</v>
      </c>
      <c r="C9" s="21" t="s">
        <v>24</v>
      </c>
      <c r="D9" s="21"/>
      <c r="E9" s="21"/>
      <c r="F9" s="21"/>
      <c r="G9" s="21"/>
      <c r="H9" s="21"/>
      <c r="I9" s="4">
        <v>80</v>
      </c>
      <c r="J9" s="4">
        <v>80</v>
      </c>
      <c r="K9" s="4">
        <v>0</v>
      </c>
      <c r="L9" s="4">
        <v>0</v>
      </c>
      <c r="M9" s="4">
        <v>0</v>
      </c>
      <c r="N9" s="9">
        <f t="shared" ref="N9:N23" si="0">SUM(I9:M9)/5</f>
        <v>32</v>
      </c>
    </row>
    <row r="10" spans="1:15" x14ac:dyDescent="0.25">
      <c r="A10" s="6">
        <f t="shared" ref="A10:A23" si="1">A9+1</f>
        <v>3</v>
      </c>
      <c r="B10" s="6" t="s">
        <v>41</v>
      </c>
      <c r="C10" s="21" t="s">
        <v>25</v>
      </c>
      <c r="D10" s="21"/>
      <c r="E10" s="21"/>
      <c r="F10" s="21"/>
      <c r="G10" s="21"/>
      <c r="H10" s="21"/>
      <c r="I10" s="4">
        <v>80</v>
      </c>
      <c r="J10" s="4">
        <v>100</v>
      </c>
      <c r="K10" s="4">
        <v>0</v>
      </c>
      <c r="L10" s="4">
        <v>0</v>
      </c>
      <c r="M10" s="4">
        <v>0</v>
      </c>
      <c r="N10" s="9">
        <f t="shared" si="0"/>
        <v>36</v>
      </c>
    </row>
    <row r="11" spans="1:15" x14ac:dyDescent="0.25">
      <c r="A11" s="6">
        <f t="shared" si="1"/>
        <v>4</v>
      </c>
      <c r="B11" s="6" t="s">
        <v>42</v>
      </c>
      <c r="C11" s="21" t="s">
        <v>26</v>
      </c>
      <c r="D11" s="21"/>
      <c r="E11" s="21"/>
      <c r="F11" s="21"/>
      <c r="G11" s="21"/>
      <c r="H11" s="21"/>
      <c r="I11" s="4">
        <v>90</v>
      </c>
      <c r="J11" s="4">
        <v>95</v>
      </c>
      <c r="K11" s="4">
        <v>0</v>
      </c>
      <c r="L11" s="4">
        <v>0</v>
      </c>
      <c r="M11" s="4">
        <v>0</v>
      </c>
      <c r="N11" s="9">
        <f t="shared" si="0"/>
        <v>37</v>
      </c>
    </row>
    <row r="12" spans="1:15" x14ac:dyDescent="0.25">
      <c r="A12" s="6">
        <f t="shared" si="1"/>
        <v>5</v>
      </c>
      <c r="B12" s="6" t="s">
        <v>43</v>
      </c>
      <c r="C12" s="21" t="s">
        <v>27</v>
      </c>
      <c r="D12" s="21"/>
      <c r="E12" s="21"/>
      <c r="F12" s="21"/>
      <c r="G12" s="21"/>
      <c r="H12" s="21"/>
      <c r="I12" s="4">
        <v>80</v>
      </c>
      <c r="J12" s="4">
        <v>90</v>
      </c>
      <c r="K12" s="4">
        <v>0</v>
      </c>
      <c r="L12" s="4">
        <v>0</v>
      </c>
      <c r="M12" s="4">
        <v>0</v>
      </c>
      <c r="N12" s="9">
        <f t="shared" si="0"/>
        <v>34</v>
      </c>
    </row>
    <row r="13" spans="1:15" x14ac:dyDescent="0.25">
      <c r="A13" s="6">
        <f t="shared" si="1"/>
        <v>6</v>
      </c>
      <c r="B13" s="6" t="s">
        <v>44</v>
      </c>
      <c r="C13" s="21" t="s">
        <v>28</v>
      </c>
      <c r="D13" s="21"/>
      <c r="E13" s="21"/>
      <c r="F13" s="21"/>
      <c r="G13" s="21"/>
      <c r="H13" s="21"/>
      <c r="I13" s="4">
        <v>72</v>
      </c>
      <c r="J13" s="4">
        <v>75</v>
      </c>
      <c r="K13" s="4">
        <v>0</v>
      </c>
      <c r="L13" s="4">
        <v>0</v>
      </c>
      <c r="M13" s="4">
        <v>0</v>
      </c>
      <c r="N13" s="9">
        <f t="shared" si="0"/>
        <v>29.4</v>
      </c>
    </row>
    <row r="14" spans="1:15" x14ac:dyDescent="0.25">
      <c r="A14" s="6">
        <f t="shared" si="1"/>
        <v>7</v>
      </c>
      <c r="B14" s="6" t="s">
        <v>45</v>
      </c>
      <c r="C14" s="21" t="s">
        <v>29</v>
      </c>
      <c r="D14" s="21"/>
      <c r="E14" s="21"/>
      <c r="F14" s="21"/>
      <c r="G14" s="21"/>
      <c r="H14" s="21"/>
      <c r="I14" s="4">
        <v>90</v>
      </c>
      <c r="J14" s="4">
        <v>90</v>
      </c>
      <c r="K14" s="4">
        <v>0</v>
      </c>
      <c r="L14" s="4">
        <v>0</v>
      </c>
      <c r="M14" s="4">
        <v>0</v>
      </c>
      <c r="N14" s="9">
        <f t="shared" si="0"/>
        <v>36</v>
      </c>
    </row>
    <row r="15" spans="1:15" x14ac:dyDescent="0.25">
      <c r="A15" s="6">
        <f t="shared" si="1"/>
        <v>8</v>
      </c>
      <c r="B15" s="6" t="s">
        <v>46</v>
      </c>
      <c r="C15" s="21" t="s">
        <v>30</v>
      </c>
      <c r="D15" s="21"/>
      <c r="E15" s="21"/>
      <c r="F15" s="21"/>
      <c r="G15" s="21"/>
      <c r="H15" s="21"/>
      <c r="I15" s="4">
        <v>80</v>
      </c>
      <c r="J15" s="4">
        <v>93</v>
      </c>
      <c r="K15" s="4">
        <v>0</v>
      </c>
      <c r="L15" s="4">
        <v>0</v>
      </c>
      <c r="M15" s="4">
        <v>0</v>
      </c>
      <c r="N15" s="9">
        <f t="shared" si="0"/>
        <v>34.6</v>
      </c>
    </row>
    <row r="16" spans="1:15" x14ac:dyDescent="0.25">
      <c r="A16" s="6">
        <f t="shared" si="1"/>
        <v>9</v>
      </c>
      <c r="B16" s="6" t="s">
        <v>47</v>
      </c>
      <c r="C16" s="21" t="s">
        <v>31</v>
      </c>
      <c r="D16" s="21"/>
      <c r="E16" s="21"/>
      <c r="F16" s="21"/>
      <c r="G16" s="21"/>
      <c r="H16" s="21"/>
      <c r="I16" s="4">
        <v>80</v>
      </c>
      <c r="J16" s="4">
        <v>70</v>
      </c>
      <c r="K16" s="4">
        <v>0</v>
      </c>
      <c r="L16" s="4">
        <v>0</v>
      </c>
      <c r="M16" s="4">
        <v>0</v>
      </c>
      <c r="N16" s="9">
        <f t="shared" si="0"/>
        <v>30</v>
      </c>
    </row>
    <row r="17" spans="1:15" x14ac:dyDescent="0.25">
      <c r="A17" s="6">
        <f t="shared" si="1"/>
        <v>10</v>
      </c>
      <c r="B17" s="6" t="s">
        <v>48</v>
      </c>
      <c r="C17" s="21" t="s">
        <v>32</v>
      </c>
      <c r="D17" s="21"/>
      <c r="E17" s="21"/>
      <c r="F17" s="21"/>
      <c r="G17" s="21"/>
      <c r="H17" s="21"/>
      <c r="I17" s="4">
        <v>84</v>
      </c>
      <c r="J17" s="4">
        <v>93</v>
      </c>
      <c r="K17" s="4">
        <v>0</v>
      </c>
      <c r="L17" s="4">
        <v>0</v>
      </c>
      <c r="M17" s="4">
        <v>0</v>
      </c>
      <c r="N17" s="9">
        <f t="shared" si="0"/>
        <v>35.4</v>
      </c>
    </row>
    <row r="18" spans="1:15" x14ac:dyDescent="0.25">
      <c r="A18" s="6">
        <f t="shared" si="1"/>
        <v>11</v>
      </c>
      <c r="B18" s="6" t="s">
        <v>49</v>
      </c>
      <c r="C18" s="21" t="s">
        <v>33</v>
      </c>
      <c r="D18" s="21"/>
      <c r="E18" s="21"/>
      <c r="F18" s="21"/>
      <c r="G18" s="21"/>
      <c r="H18" s="21"/>
      <c r="I18" s="4">
        <v>80</v>
      </c>
      <c r="J18" s="4">
        <v>92</v>
      </c>
      <c r="K18" s="4">
        <v>0</v>
      </c>
      <c r="L18" s="4">
        <v>0</v>
      </c>
      <c r="M18" s="4">
        <v>0</v>
      </c>
      <c r="N18" s="9">
        <f t="shared" si="0"/>
        <v>34.4</v>
      </c>
    </row>
    <row r="19" spans="1:15" x14ac:dyDescent="0.25">
      <c r="A19" s="6">
        <f t="shared" si="1"/>
        <v>12</v>
      </c>
      <c r="B19" s="6" t="s">
        <v>50</v>
      </c>
      <c r="C19" s="21" t="s">
        <v>34</v>
      </c>
      <c r="D19" s="21"/>
      <c r="E19" s="21"/>
      <c r="F19" s="21"/>
      <c r="G19" s="21"/>
      <c r="H19" s="21"/>
      <c r="I19" s="4">
        <v>76</v>
      </c>
      <c r="J19" s="4">
        <v>93</v>
      </c>
      <c r="K19" s="4">
        <v>0</v>
      </c>
      <c r="L19" s="4">
        <v>0</v>
      </c>
      <c r="M19" s="4">
        <v>0</v>
      </c>
      <c r="N19" s="9">
        <f t="shared" si="0"/>
        <v>33.799999999999997</v>
      </c>
    </row>
    <row r="20" spans="1:15" x14ac:dyDescent="0.25">
      <c r="A20" s="6">
        <f t="shared" si="1"/>
        <v>13</v>
      </c>
      <c r="B20" s="6" t="s">
        <v>51</v>
      </c>
      <c r="C20" s="21" t="s">
        <v>35</v>
      </c>
      <c r="D20" s="21"/>
      <c r="E20" s="21"/>
      <c r="F20" s="21"/>
      <c r="G20" s="21"/>
      <c r="H20" s="21"/>
      <c r="I20" s="4">
        <v>90</v>
      </c>
      <c r="J20" s="4">
        <v>90</v>
      </c>
      <c r="K20" s="4">
        <v>0</v>
      </c>
      <c r="L20" s="4">
        <v>0</v>
      </c>
      <c r="M20" s="4">
        <v>0</v>
      </c>
      <c r="N20" s="9">
        <f t="shared" si="0"/>
        <v>36</v>
      </c>
    </row>
    <row r="21" spans="1:15" x14ac:dyDescent="0.25">
      <c r="A21" s="6">
        <f t="shared" si="1"/>
        <v>14</v>
      </c>
      <c r="B21" s="6" t="s">
        <v>52</v>
      </c>
      <c r="C21" s="21" t="s">
        <v>36</v>
      </c>
      <c r="D21" s="21"/>
      <c r="E21" s="21"/>
      <c r="F21" s="21"/>
      <c r="G21" s="21"/>
      <c r="H21" s="21"/>
      <c r="I21" s="4">
        <v>82</v>
      </c>
      <c r="J21" s="4">
        <v>70</v>
      </c>
      <c r="K21" s="4">
        <v>0</v>
      </c>
      <c r="L21" s="4">
        <v>0</v>
      </c>
      <c r="M21" s="4">
        <v>0</v>
      </c>
      <c r="N21" s="9">
        <f t="shared" si="0"/>
        <v>30.4</v>
      </c>
    </row>
    <row r="22" spans="1:15" x14ac:dyDescent="0.25">
      <c r="A22" s="6">
        <f t="shared" si="1"/>
        <v>15</v>
      </c>
      <c r="B22" s="6" t="s">
        <v>53</v>
      </c>
      <c r="C22" s="21" t="s">
        <v>37</v>
      </c>
      <c r="D22" s="21"/>
      <c r="E22" s="21"/>
      <c r="F22" s="21"/>
      <c r="G22" s="21"/>
      <c r="H22" s="21"/>
      <c r="I22" s="4">
        <v>77</v>
      </c>
      <c r="J22" s="4">
        <v>78</v>
      </c>
      <c r="K22" s="4">
        <v>0</v>
      </c>
      <c r="L22" s="4">
        <v>0</v>
      </c>
      <c r="M22" s="4">
        <v>0</v>
      </c>
      <c r="N22" s="9">
        <f t="shared" si="0"/>
        <v>31</v>
      </c>
    </row>
    <row r="23" spans="1:15" x14ac:dyDescent="0.25">
      <c r="A23" s="6">
        <f t="shared" si="1"/>
        <v>16</v>
      </c>
      <c r="B23" s="6" t="s">
        <v>54</v>
      </c>
      <c r="C23" s="21" t="s">
        <v>38</v>
      </c>
      <c r="D23" s="21"/>
      <c r="E23" s="21"/>
      <c r="F23" s="21"/>
      <c r="G23" s="21"/>
      <c r="H23" s="21"/>
      <c r="I23" s="4">
        <v>80</v>
      </c>
      <c r="J23" s="4">
        <v>85</v>
      </c>
      <c r="K23" s="4">
        <v>0</v>
      </c>
      <c r="L23" s="4">
        <v>0</v>
      </c>
      <c r="M23" s="4">
        <v>0</v>
      </c>
      <c r="N23" s="9">
        <f t="shared" si="0"/>
        <v>33</v>
      </c>
    </row>
    <row r="24" spans="1:15" x14ac:dyDescent="0.25">
      <c r="B24" s="15"/>
      <c r="C24" s="15"/>
      <c r="D24" s="1"/>
      <c r="G24" s="23" t="s">
        <v>17</v>
      </c>
      <c r="H24" s="23"/>
      <c r="I24" s="10">
        <f t="shared" ref="I24:N24" si="2">COUNTIF(I8:I23,"&gt;=70")</f>
        <v>16</v>
      </c>
      <c r="J24" s="10">
        <f t="shared" si="2"/>
        <v>16</v>
      </c>
      <c r="K24" s="10">
        <f t="shared" si="2"/>
        <v>0</v>
      </c>
      <c r="L24" s="10">
        <f t="shared" si="2"/>
        <v>0</v>
      </c>
      <c r="M24" s="10">
        <f t="shared" si="2"/>
        <v>0</v>
      </c>
      <c r="N24" s="10">
        <f t="shared" si="2"/>
        <v>0</v>
      </c>
    </row>
    <row r="25" spans="1:15" x14ac:dyDescent="0.25">
      <c r="B25" s="15"/>
      <c r="C25" s="15"/>
      <c r="D25" s="7"/>
      <c r="G25" s="24" t="s">
        <v>18</v>
      </c>
      <c r="H25" s="24"/>
      <c r="I25" s="11">
        <f t="shared" ref="I25:N25" si="3">COUNTIF(I8:I23,"&lt;70")</f>
        <v>0</v>
      </c>
      <c r="J25" s="11">
        <f t="shared" si="3"/>
        <v>0</v>
      </c>
      <c r="K25" s="11">
        <f t="shared" si="3"/>
        <v>16</v>
      </c>
      <c r="L25" s="11">
        <f t="shared" si="3"/>
        <v>16</v>
      </c>
      <c r="M25" s="11">
        <f t="shared" si="3"/>
        <v>16</v>
      </c>
      <c r="N25" s="11">
        <f t="shared" si="3"/>
        <v>16</v>
      </c>
    </row>
    <row r="26" spans="1:15" x14ac:dyDescent="0.25">
      <c r="B26" s="15"/>
      <c r="C26" s="15"/>
      <c r="D26" s="15"/>
      <c r="G26" s="24" t="s">
        <v>19</v>
      </c>
      <c r="H26" s="24"/>
      <c r="I26" s="11">
        <f t="shared" ref="I26:N26" si="4">COUNT(I8:I23)</f>
        <v>16</v>
      </c>
      <c r="J26" s="11">
        <f t="shared" si="4"/>
        <v>16</v>
      </c>
      <c r="K26" s="11">
        <f t="shared" si="4"/>
        <v>16</v>
      </c>
      <c r="L26" s="11">
        <f t="shared" si="4"/>
        <v>16</v>
      </c>
      <c r="M26" s="11">
        <f t="shared" si="4"/>
        <v>16</v>
      </c>
      <c r="N26" s="11">
        <f t="shared" si="4"/>
        <v>16</v>
      </c>
    </row>
    <row r="27" spans="1:15" x14ac:dyDescent="0.25">
      <c r="B27" s="15"/>
      <c r="C27" s="15"/>
      <c r="D27" s="1"/>
      <c r="G27" s="26" t="s">
        <v>14</v>
      </c>
      <c r="H27" s="26"/>
      <c r="I27" s="12">
        <f>I24/I26</f>
        <v>1</v>
      </c>
      <c r="J27" s="13">
        <f t="shared" ref="J27:N27" si="5">J24/J26</f>
        <v>1</v>
      </c>
      <c r="K27" s="13">
        <f t="shared" si="5"/>
        <v>0</v>
      </c>
      <c r="L27" s="13">
        <f t="shared" si="5"/>
        <v>0</v>
      </c>
      <c r="M27" s="13">
        <f t="shared" si="5"/>
        <v>0</v>
      </c>
      <c r="N27" s="13">
        <f t="shared" si="5"/>
        <v>0</v>
      </c>
    </row>
    <row r="28" spans="1:15" x14ac:dyDescent="0.25">
      <c r="B28" s="15"/>
      <c r="C28" s="15"/>
      <c r="D28" s="1"/>
      <c r="G28" s="26" t="s">
        <v>15</v>
      </c>
      <c r="H28" s="26"/>
      <c r="I28" s="12">
        <f>I25/I26</f>
        <v>0</v>
      </c>
      <c r="J28" s="12">
        <f t="shared" ref="J28:N28" si="6">J25/J26</f>
        <v>0</v>
      </c>
      <c r="K28" s="13">
        <f t="shared" si="6"/>
        <v>1</v>
      </c>
      <c r="L28" s="13">
        <f t="shared" si="6"/>
        <v>1</v>
      </c>
      <c r="M28" s="13">
        <f t="shared" si="6"/>
        <v>1</v>
      </c>
      <c r="N28" s="13">
        <f t="shared" si="6"/>
        <v>1</v>
      </c>
    </row>
    <row r="29" spans="1:15" x14ac:dyDescent="0.25">
      <c r="B29" s="15"/>
      <c r="C29" s="15"/>
      <c r="D29" s="7"/>
      <c r="J29">
        <f>AVERAGE(J8:J23)</f>
        <v>86.8125</v>
      </c>
    </row>
    <row r="30" spans="1:15" x14ac:dyDescent="0.25">
      <c r="B30" s="1"/>
      <c r="C30" s="1"/>
      <c r="D30" s="7"/>
    </row>
    <row r="31" spans="1:15" x14ac:dyDescent="0.25">
      <c r="I31" s="27"/>
      <c r="J31" s="27"/>
      <c r="K31" s="27"/>
      <c r="L31" s="27"/>
      <c r="M31" s="27"/>
      <c r="N31" s="27"/>
      <c r="O31" s="27"/>
    </row>
    <row r="32" spans="1:15" x14ac:dyDescent="0.25">
      <c r="I32" s="25" t="s">
        <v>16</v>
      </c>
      <c r="J32" s="25"/>
      <c r="K32" s="25"/>
      <c r="L32" s="25"/>
      <c r="M32" s="25"/>
      <c r="N32" s="25"/>
      <c r="O32" s="25"/>
    </row>
  </sheetData>
  <mergeCells count="38">
    <mergeCell ref="I32:O32"/>
    <mergeCell ref="B27:C27"/>
    <mergeCell ref="G27:H27"/>
    <mergeCell ref="B28:C28"/>
    <mergeCell ref="G28:H28"/>
    <mergeCell ref="B29:C29"/>
    <mergeCell ref="I31:O31"/>
    <mergeCell ref="B24:C24"/>
    <mergeCell ref="G24:H24"/>
    <mergeCell ref="B25:C25"/>
    <mergeCell ref="G25:H25"/>
    <mergeCell ref="B26:D26"/>
    <mergeCell ref="G26:H26"/>
    <mergeCell ref="C22:H22"/>
    <mergeCell ref="C23:H23"/>
    <mergeCell ref="C17:H17"/>
    <mergeCell ref="C18:H18"/>
    <mergeCell ref="C19:H19"/>
    <mergeCell ref="C20:H20"/>
    <mergeCell ref="C21:H21"/>
    <mergeCell ref="C16:H1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  <mergeCell ref="C5:F5"/>
    <mergeCell ref="H5:I5"/>
    <mergeCell ref="J5:O5"/>
    <mergeCell ref="A1:O1"/>
    <mergeCell ref="B2:O2"/>
    <mergeCell ref="C3:F3"/>
    <mergeCell ref="I3:J3"/>
    <mergeCell ref="M3:N3"/>
  </mergeCells>
  <phoneticPr fontId="6" type="noConversion"/>
  <pageMargins left="0.7" right="0.7" top="0.75" bottom="0.75" header="0.3" footer="0.3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47"/>
  <sheetViews>
    <sheetView view="pageBreakPreview" topLeftCell="E29" zoomScale="120" zoomScaleNormal="120" zoomScaleSheetLayoutView="120" workbookViewId="0">
      <selection activeCell="K45" sqref="K4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17" t="s">
        <v>9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2"/>
      <c r="R2" s="2"/>
    </row>
    <row r="3" spans="2:18" x14ac:dyDescent="0.25">
      <c r="C3" s="18" t="s">
        <v>8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</row>
    <row r="4" spans="2:18" x14ac:dyDescent="0.25">
      <c r="C4" t="s">
        <v>0</v>
      </c>
      <c r="D4" s="19" t="s">
        <v>58</v>
      </c>
      <c r="E4" s="19"/>
      <c r="F4" s="19"/>
      <c r="G4" s="19"/>
      <c r="I4" t="s">
        <v>1</v>
      </c>
      <c r="J4" s="14" t="s">
        <v>59</v>
      </c>
      <c r="K4" s="14"/>
      <c r="M4" t="s">
        <v>2</v>
      </c>
      <c r="N4" s="20">
        <v>45952</v>
      </c>
      <c r="O4" s="20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14" t="s">
        <v>56</v>
      </c>
      <c r="E6" s="14"/>
      <c r="F6" s="14"/>
      <c r="G6" s="14"/>
      <c r="I6" s="15" t="s">
        <v>20</v>
      </c>
      <c r="J6" s="15"/>
      <c r="K6" s="16" t="s">
        <v>22</v>
      </c>
      <c r="L6" s="16"/>
      <c r="M6" s="16"/>
      <c r="N6" s="16"/>
      <c r="O6" s="16"/>
      <c r="P6" s="16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22" t="s">
        <v>5</v>
      </c>
      <c r="E8" s="22"/>
      <c r="F8" s="22"/>
      <c r="G8" s="22"/>
      <c r="H8" s="22"/>
      <c r="I8" s="22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8" t="s">
        <v>21</v>
      </c>
    </row>
    <row r="9" spans="2:18" x14ac:dyDescent="0.25">
      <c r="B9" s="6">
        <v>1</v>
      </c>
      <c r="C9" s="3" t="s">
        <v>61</v>
      </c>
      <c r="D9" s="28" t="s">
        <v>60</v>
      </c>
      <c r="E9" s="29"/>
      <c r="F9" s="29"/>
      <c r="G9" s="29"/>
      <c r="H9" s="29"/>
      <c r="I9" s="30"/>
      <c r="J9" s="4">
        <v>90</v>
      </c>
      <c r="K9" s="4">
        <v>75</v>
      </c>
      <c r="L9" s="4">
        <v>0</v>
      </c>
      <c r="M9" s="4">
        <v>0</v>
      </c>
      <c r="N9" s="4">
        <v>0</v>
      </c>
      <c r="O9" s="9">
        <f>SUM(J9:N9)/5</f>
        <v>33</v>
      </c>
    </row>
    <row r="10" spans="2:18" x14ac:dyDescent="0.25">
      <c r="B10" s="6">
        <f t="shared" ref="B10" si="0">B9+1</f>
        <v>2</v>
      </c>
      <c r="C10" s="3" t="s">
        <v>62</v>
      </c>
      <c r="D10" s="28" t="s">
        <v>63</v>
      </c>
      <c r="E10" s="29"/>
      <c r="F10" s="29"/>
      <c r="G10" s="29"/>
      <c r="H10" s="29"/>
      <c r="I10" s="30"/>
      <c r="J10" s="4">
        <v>85</v>
      </c>
      <c r="K10" s="4">
        <v>90</v>
      </c>
      <c r="L10" s="4">
        <v>0</v>
      </c>
      <c r="M10" s="4">
        <v>0</v>
      </c>
      <c r="N10" s="4">
        <v>0</v>
      </c>
      <c r="O10" s="9">
        <f>SUM(J10:N10)/5</f>
        <v>35</v>
      </c>
    </row>
    <row r="11" spans="2:18" x14ac:dyDescent="0.25">
      <c r="B11" s="6">
        <f>B10+1</f>
        <v>3</v>
      </c>
      <c r="C11" s="3" t="s">
        <v>67</v>
      </c>
      <c r="D11" s="28" t="s">
        <v>73</v>
      </c>
      <c r="E11" s="29"/>
      <c r="F11" s="29"/>
      <c r="G11" s="29"/>
      <c r="H11" s="29"/>
      <c r="I11" s="30"/>
      <c r="J11" s="4">
        <v>80</v>
      </c>
      <c r="K11" s="4">
        <v>85</v>
      </c>
      <c r="L11" s="4">
        <v>0</v>
      </c>
      <c r="M11" s="4">
        <v>0</v>
      </c>
      <c r="N11" s="4">
        <v>0</v>
      </c>
      <c r="O11" s="9">
        <f t="shared" ref="O11:O36" si="1">SUM(J11:N11)/7</f>
        <v>23.571428571428573</v>
      </c>
    </row>
    <row r="12" spans="2:18" x14ac:dyDescent="0.25">
      <c r="B12" s="6">
        <f t="shared" ref="B12:B38" si="2">B11+1</f>
        <v>4</v>
      </c>
      <c r="C12" s="3" t="s">
        <v>68</v>
      </c>
      <c r="D12" s="28" t="s">
        <v>74</v>
      </c>
      <c r="E12" s="29"/>
      <c r="F12" s="29"/>
      <c r="G12" s="29"/>
      <c r="H12" s="29"/>
      <c r="I12" s="30"/>
      <c r="J12" s="4">
        <v>72</v>
      </c>
      <c r="K12" s="4">
        <v>78</v>
      </c>
      <c r="L12" s="4">
        <v>0</v>
      </c>
      <c r="M12" s="4">
        <v>0</v>
      </c>
      <c r="N12" s="4">
        <v>0</v>
      </c>
      <c r="O12" s="9">
        <f t="shared" si="1"/>
        <v>21.428571428571427</v>
      </c>
    </row>
    <row r="13" spans="2:18" x14ac:dyDescent="0.25">
      <c r="B13" s="6">
        <f t="shared" si="2"/>
        <v>5</v>
      </c>
      <c r="C13" s="3" t="s">
        <v>69</v>
      </c>
      <c r="D13" s="28" t="s">
        <v>75</v>
      </c>
      <c r="E13" s="29"/>
      <c r="F13" s="29"/>
      <c r="G13" s="29"/>
      <c r="H13" s="29"/>
      <c r="I13" s="30"/>
      <c r="J13" s="4">
        <v>72</v>
      </c>
      <c r="K13" s="4">
        <v>70</v>
      </c>
      <c r="L13" s="4">
        <v>0</v>
      </c>
      <c r="M13" s="4">
        <v>0</v>
      </c>
      <c r="N13" s="4">
        <v>0</v>
      </c>
      <c r="O13" s="9">
        <f t="shared" si="1"/>
        <v>20.285714285714285</v>
      </c>
    </row>
    <row r="14" spans="2:18" x14ac:dyDescent="0.25">
      <c r="B14" s="6">
        <f t="shared" si="2"/>
        <v>6</v>
      </c>
      <c r="C14" s="3" t="s">
        <v>70</v>
      </c>
      <c r="D14" s="28" t="s">
        <v>76</v>
      </c>
      <c r="E14" s="29"/>
      <c r="F14" s="29"/>
      <c r="G14" s="29"/>
      <c r="H14" s="29"/>
      <c r="I14" s="30"/>
      <c r="J14" s="4">
        <v>72</v>
      </c>
      <c r="K14" s="4">
        <v>72</v>
      </c>
      <c r="L14" s="4">
        <v>0</v>
      </c>
      <c r="M14" s="4">
        <v>0</v>
      </c>
      <c r="N14" s="4">
        <v>0</v>
      </c>
      <c r="O14" s="9">
        <f t="shared" si="1"/>
        <v>20.571428571428573</v>
      </c>
    </row>
    <row r="15" spans="2:18" x14ac:dyDescent="0.25">
      <c r="B15" s="6">
        <f t="shared" si="2"/>
        <v>7</v>
      </c>
      <c r="C15" s="3" t="s">
        <v>72</v>
      </c>
      <c r="D15" s="28" t="s">
        <v>77</v>
      </c>
      <c r="E15" s="29"/>
      <c r="F15" s="29"/>
      <c r="G15" s="29"/>
      <c r="H15" s="29"/>
      <c r="I15" s="30"/>
      <c r="J15" s="4">
        <v>76</v>
      </c>
      <c r="K15" s="4">
        <v>90</v>
      </c>
      <c r="L15" s="4">
        <v>0</v>
      </c>
      <c r="M15" s="4">
        <v>0</v>
      </c>
      <c r="N15" s="4">
        <v>0</v>
      </c>
      <c r="O15" s="9">
        <f t="shared" si="1"/>
        <v>23.714285714285715</v>
      </c>
    </row>
    <row r="16" spans="2:18" x14ac:dyDescent="0.25">
      <c r="B16" s="6">
        <f t="shared" si="2"/>
        <v>8</v>
      </c>
      <c r="C16" s="3" t="s">
        <v>78</v>
      </c>
      <c r="D16" s="28" t="s">
        <v>95</v>
      </c>
      <c r="E16" s="29"/>
      <c r="F16" s="29"/>
      <c r="G16" s="29"/>
      <c r="H16" s="29"/>
      <c r="I16" s="30"/>
      <c r="J16" s="4">
        <v>70</v>
      </c>
      <c r="K16" s="4">
        <v>70</v>
      </c>
      <c r="L16" s="4">
        <v>0</v>
      </c>
      <c r="M16" s="4">
        <v>0</v>
      </c>
      <c r="N16" s="4">
        <v>0</v>
      </c>
      <c r="O16" s="9">
        <f t="shared" si="1"/>
        <v>20</v>
      </c>
    </row>
    <row r="17" spans="2:15" x14ac:dyDescent="0.25">
      <c r="B17" s="6">
        <f t="shared" si="2"/>
        <v>9</v>
      </c>
      <c r="C17" s="3" t="s">
        <v>80</v>
      </c>
      <c r="D17" s="28" t="s">
        <v>96</v>
      </c>
      <c r="E17" s="29"/>
      <c r="F17" s="29"/>
      <c r="G17" s="29"/>
      <c r="H17" s="29"/>
      <c r="I17" s="30"/>
      <c r="J17" s="4">
        <v>74</v>
      </c>
      <c r="K17" s="31">
        <v>0</v>
      </c>
      <c r="L17" s="4">
        <v>0</v>
      </c>
      <c r="M17" s="4">
        <v>0</v>
      </c>
      <c r="N17" s="4">
        <v>0</v>
      </c>
      <c r="O17" s="9">
        <f t="shared" si="1"/>
        <v>10.571428571428571</v>
      </c>
    </row>
    <row r="18" spans="2:15" x14ac:dyDescent="0.25">
      <c r="B18" s="6">
        <f t="shared" si="2"/>
        <v>10</v>
      </c>
      <c r="C18" s="3"/>
      <c r="D18" s="28" t="s">
        <v>164</v>
      </c>
      <c r="E18" s="29"/>
      <c r="F18" s="29"/>
      <c r="G18" s="29"/>
      <c r="H18" s="29"/>
      <c r="I18" s="30"/>
      <c r="J18" s="31">
        <v>0</v>
      </c>
      <c r="K18" s="31">
        <v>0</v>
      </c>
      <c r="L18" s="4">
        <v>0</v>
      </c>
      <c r="M18" s="4">
        <v>0</v>
      </c>
      <c r="N18" s="4">
        <v>0</v>
      </c>
      <c r="O18" s="9"/>
    </row>
    <row r="19" spans="2:15" x14ac:dyDescent="0.25">
      <c r="B19" s="6">
        <f t="shared" si="2"/>
        <v>11</v>
      </c>
      <c r="C19" s="3" t="s">
        <v>81</v>
      </c>
      <c r="D19" s="28" t="s">
        <v>97</v>
      </c>
      <c r="E19" s="29"/>
      <c r="F19" s="29"/>
      <c r="G19" s="29"/>
      <c r="H19" s="29"/>
      <c r="I19" s="30"/>
      <c r="J19" s="4">
        <v>70</v>
      </c>
      <c r="K19" s="4">
        <v>76</v>
      </c>
      <c r="L19" s="4">
        <v>0</v>
      </c>
      <c r="M19" s="4">
        <v>0</v>
      </c>
      <c r="N19" s="4">
        <v>0</v>
      </c>
      <c r="O19" s="9">
        <f t="shared" si="1"/>
        <v>20.857142857142858</v>
      </c>
    </row>
    <row r="20" spans="2:15" x14ac:dyDescent="0.25">
      <c r="B20" s="6">
        <f t="shared" si="2"/>
        <v>12</v>
      </c>
      <c r="C20" s="3" t="s">
        <v>82</v>
      </c>
      <c r="D20" s="28" t="s">
        <v>98</v>
      </c>
      <c r="E20" s="29"/>
      <c r="F20" s="29"/>
      <c r="G20" s="29"/>
      <c r="H20" s="29"/>
      <c r="I20" s="30"/>
      <c r="J20" s="4">
        <v>80</v>
      </c>
      <c r="K20" s="4">
        <v>78</v>
      </c>
      <c r="L20" s="4">
        <v>0</v>
      </c>
      <c r="M20" s="4">
        <v>0</v>
      </c>
      <c r="N20" s="4">
        <v>0</v>
      </c>
      <c r="O20" s="9">
        <f t="shared" si="1"/>
        <v>22.571428571428573</v>
      </c>
    </row>
    <row r="21" spans="2:15" x14ac:dyDescent="0.25">
      <c r="B21" s="6">
        <f t="shared" si="2"/>
        <v>13</v>
      </c>
      <c r="C21" s="3"/>
      <c r="D21" s="28" t="s">
        <v>165</v>
      </c>
      <c r="E21" s="29"/>
      <c r="F21" s="29"/>
      <c r="G21" s="29"/>
      <c r="H21" s="29"/>
      <c r="I21" s="30"/>
      <c r="J21" s="31">
        <v>0</v>
      </c>
      <c r="K21" s="4">
        <v>80</v>
      </c>
      <c r="L21" s="4">
        <v>0</v>
      </c>
      <c r="M21" s="4">
        <v>0</v>
      </c>
      <c r="N21" s="4">
        <v>0</v>
      </c>
      <c r="O21" s="9"/>
    </row>
    <row r="22" spans="2:15" x14ac:dyDescent="0.25">
      <c r="B22" s="6">
        <f t="shared" si="2"/>
        <v>14</v>
      </c>
      <c r="C22" s="3" t="s">
        <v>83</v>
      </c>
      <c r="D22" s="28" t="s">
        <v>99</v>
      </c>
      <c r="E22" s="29"/>
      <c r="F22" s="29"/>
      <c r="G22" s="29"/>
      <c r="H22" s="29"/>
      <c r="I22" s="30"/>
      <c r="J22" s="4">
        <v>70</v>
      </c>
      <c r="K22" s="4">
        <v>70</v>
      </c>
      <c r="L22" s="4">
        <v>0</v>
      </c>
      <c r="M22" s="4">
        <v>0</v>
      </c>
      <c r="N22" s="4">
        <v>0</v>
      </c>
      <c r="O22" s="9">
        <f t="shared" si="1"/>
        <v>20</v>
      </c>
    </row>
    <row r="23" spans="2:15" x14ac:dyDescent="0.25">
      <c r="B23" s="6">
        <f t="shared" si="2"/>
        <v>15</v>
      </c>
      <c r="C23" s="3" t="s">
        <v>84</v>
      </c>
      <c r="D23" s="28" t="s">
        <v>100</v>
      </c>
      <c r="E23" s="29"/>
      <c r="F23" s="29"/>
      <c r="G23" s="29"/>
      <c r="H23" s="29"/>
      <c r="I23" s="30"/>
      <c r="J23" s="4">
        <v>70</v>
      </c>
      <c r="K23" s="4">
        <v>70</v>
      </c>
      <c r="L23" s="4">
        <v>0</v>
      </c>
      <c r="M23" s="4">
        <v>0</v>
      </c>
      <c r="N23" s="4">
        <v>0</v>
      </c>
      <c r="O23" s="9">
        <f t="shared" si="1"/>
        <v>20</v>
      </c>
    </row>
    <row r="24" spans="2:15" x14ac:dyDescent="0.25">
      <c r="B24" s="6">
        <f t="shared" si="2"/>
        <v>16</v>
      </c>
      <c r="C24" s="3" t="s">
        <v>85</v>
      </c>
      <c r="D24" s="28" t="s">
        <v>101</v>
      </c>
      <c r="E24" s="29"/>
      <c r="F24" s="29"/>
      <c r="G24" s="29"/>
      <c r="H24" s="29"/>
      <c r="I24" s="30"/>
      <c r="J24" s="4">
        <v>72</v>
      </c>
      <c r="K24" s="4">
        <v>80</v>
      </c>
      <c r="L24" s="4">
        <v>0</v>
      </c>
      <c r="M24" s="4">
        <v>0</v>
      </c>
      <c r="N24" s="4">
        <v>0</v>
      </c>
      <c r="O24" s="9">
        <f t="shared" si="1"/>
        <v>21.714285714285715</v>
      </c>
    </row>
    <row r="25" spans="2:15" x14ac:dyDescent="0.25">
      <c r="B25" s="6">
        <f t="shared" si="2"/>
        <v>17</v>
      </c>
      <c r="C25" s="3" t="s">
        <v>86</v>
      </c>
      <c r="D25" s="28" t="s">
        <v>102</v>
      </c>
      <c r="E25" s="29"/>
      <c r="F25" s="29"/>
      <c r="G25" s="29"/>
      <c r="H25" s="29"/>
      <c r="I25" s="30"/>
      <c r="J25" s="4">
        <v>74</v>
      </c>
      <c r="K25" s="4">
        <v>70</v>
      </c>
      <c r="L25" s="4">
        <v>0</v>
      </c>
      <c r="M25" s="4">
        <v>0</v>
      </c>
      <c r="N25" s="4">
        <v>0</v>
      </c>
      <c r="O25" s="9">
        <f t="shared" si="1"/>
        <v>20.571428571428573</v>
      </c>
    </row>
    <row r="26" spans="2:15" x14ac:dyDescent="0.25">
      <c r="B26" s="6">
        <f t="shared" si="2"/>
        <v>18</v>
      </c>
      <c r="C26" s="3" t="s">
        <v>87</v>
      </c>
      <c r="D26" s="28" t="s">
        <v>103</v>
      </c>
      <c r="E26" s="29"/>
      <c r="F26" s="29"/>
      <c r="G26" s="29"/>
      <c r="H26" s="29"/>
      <c r="I26" s="30"/>
      <c r="J26" s="4">
        <v>75</v>
      </c>
      <c r="K26" s="4">
        <v>70</v>
      </c>
      <c r="L26" s="4">
        <v>0</v>
      </c>
      <c r="M26" s="4">
        <v>0</v>
      </c>
      <c r="N26" s="4">
        <v>0</v>
      </c>
      <c r="O26" s="9">
        <f t="shared" si="1"/>
        <v>20.714285714285715</v>
      </c>
    </row>
    <row r="27" spans="2:15" x14ac:dyDescent="0.25">
      <c r="B27" s="6">
        <f t="shared" si="2"/>
        <v>19</v>
      </c>
      <c r="C27" s="3" t="s">
        <v>89</v>
      </c>
      <c r="D27" s="28" t="s">
        <v>104</v>
      </c>
      <c r="E27" s="29"/>
      <c r="F27" s="29"/>
      <c r="G27" s="29"/>
      <c r="H27" s="29"/>
      <c r="I27" s="30"/>
      <c r="J27" s="4">
        <v>74</v>
      </c>
      <c r="K27" s="4">
        <v>70</v>
      </c>
      <c r="L27" s="4">
        <v>0</v>
      </c>
      <c r="M27" s="4">
        <v>0</v>
      </c>
      <c r="N27" s="4">
        <v>0</v>
      </c>
      <c r="O27" s="9">
        <f t="shared" si="1"/>
        <v>20.571428571428573</v>
      </c>
    </row>
    <row r="28" spans="2:15" x14ac:dyDescent="0.25">
      <c r="B28" s="6">
        <f t="shared" si="2"/>
        <v>20</v>
      </c>
      <c r="C28" s="3" t="s">
        <v>90</v>
      </c>
      <c r="D28" s="28" t="s">
        <v>107</v>
      </c>
      <c r="E28" s="29"/>
      <c r="F28" s="29"/>
      <c r="G28" s="29"/>
      <c r="H28" s="29"/>
      <c r="I28" s="30"/>
      <c r="J28" s="4">
        <v>76</v>
      </c>
      <c r="K28" s="4">
        <v>90</v>
      </c>
      <c r="L28" s="4">
        <v>0</v>
      </c>
      <c r="M28" s="4">
        <v>0</v>
      </c>
      <c r="N28" s="4">
        <v>0</v>
      </c>
      <c r="O28" s="9">
        <f t="shared" si="1"/>
        <v>23.714285714285715</v>
      </c>
    </row>
    <row r="29" spans="2:15" x14ac:dyDescent="0.25">
      <c r="B29" s="6">
        <f t="shared" si="2"/>
        <v>21</v>
      </c>
      <c r="C29" s="3" t="s">
        <v>91</v>
      </c>
      <c r="D29" s="28" t="s">
        <v>108</v>
      </c>
      <c r="E29" s="29"/>
      <c r="F29" s="29"/>
      <c r="G29" s="29"/>
      <c r="H29" s="29"/>
      <c r="I29" s="30"/>
      <c r="J29" s="4">
        <v>70</v>
      </c>
      <c r="K29" s="4">
        <v>84</v>
      </c>
      <c r="L29" s="4">
        <v>0</v>
      </c>
      <c r="M29" s="4">
        <v>0</v>
      </c>
      <c r="N29" s="4">
        <v>0</v>
      </c>
      <c r="O29" s="9">
        <f t="shared" si="1"/>
        <v>22</v>
      </c>
    </row>
    <row r="30" spans="2:15" x14ac:dyDescent="0.25">
      <c r="B30" s="6">
        <f t="shared" si="2"/>
        <v>22</v>
      </c>
      <c r="C30" s="3" t="s">
        <v>92</v>
      </c>
      <c r="D30" s="28" t="s">
        <v>109</v>
      </c>
      <c r="E30" s="29"/>
      <c r="F30" s="29"/>
      <c r="G30" s="29"/>
      <c r="H30" s="29"/>
      <c r="I30" s="30"/>
      <c r="J30" s="4">
        <v>88</v>
      </c>
      <c r="K30" s="4">
        <v>90</v>
      </c>
      <c r="L30" s="4">
        <v>0</v>
      </c>
      <c r="M30" s="4">
        <v>0</v>
      </c>
      <c r="N30" s="4">
        <v>0</v>
      </c>
      <c r="O30" s="9">
        <f t="shared" si="1"/>
        <v>25.428571428571427</v>
      </c>
    </row>
    <row r="31" spans="2:15" x14ac:dyDescent="0.25">
      <c r="B31" s="6">
        <f t="shared" si="2"/>
        <v>23</v>
      </c>
      <c r="C31" s="3" t="s">
        <v>93</v>
      </c>
      <c r="D31" s="28" t="s">
        <v>110</v>
      </c>
      <c r="E31" s="29"/>
      <c r="F31" s="29"/>
      <c r="G31" s="29"/>
      <c r="H31" s="29"/>
      <c r="I31" s="30"/>
      <c r="J31" s="4">
        <v>78</v>
      </c>
      <c r="K31" s="4">
        <v>70</v>
      </c>
      <c r="L31" s="4">
        <v>0</v>
      </c>
      <c r="M31" s="4">
        <v>0</v>
      </c>
      <c r="N31" s="4">
        <v>0</v>
      </c>
      <c r="O31" s="9">
        <f t="shared" si="1"/>
        <v>21.142857142857142</v>
      </c>
    </row>
    <row r="32" spans="2:15" x14ac:dyDescent="0.25">
      <c r="B32" s="6">
        <f t="shared" si="2"/>
        <v>24</v>
      </c>
      <c r="C32" s="3" t="s">
        <v>105</v>
      </c>
      <c r="D32" s="28" t="s">
        <v>111</v>
      </c>
      <c r="E32" s="29"/>
      <c r="F32" s="29"/>
      <c r="G32" s="29"/>
      <c r="H32" s="29"/>
      <c r="I32" s="30"/>
      <c r="J32" s="4">
        <v>76</v>
      </c>
      <c r="K32" s="4">
        <v>80</v>
      </c>
      <c r="L32" s="4">
        <v>0</v>
      </c>
      <c r="M32" s="4">
        <v>0</v>
      </c>
      <c r="N32" s="4">
        <v>0</v>
      </c>
      <c r="O32" s="9">
        <f t="shared" si="1"/>
        <v>22.285714285714285</v>
      </c>
    </row>
    <row r="33" spans="2:16" x14ac:dyDescent="0.25">
      <c r="B33" s="6">
        <f t="shared" si="2"/>
        <v>25</v>
      </c>
      <c r="C33" s="3" t="s">
        <v>106</v>
      </c>
      <c r="D33" s="28" t="s">
        <v>112</v>
      </c>
      <c r="E33" s="29"/>
      <c r="F33" s="29"/>
      <c r="G33" s="29"/>
      <c r="H33" s="29"/>
      <c r="I33" s="30"/>
      <c r="J33" s="4">
        <v>70</v>
      </c>
      <c r="K33" s="31">
        <v>0</v>
      </c>
      <c r="L33" s="4">
        <v>0</v>
      </c>
      <c r="M33" s="4">
        <v>0</v>
      </c>
      <c r="N33" s="4">
        <v>0</v>
      </c>
      <c r="O33" s="9">
        <f t="shared" si="1"/>
        <v>10</v>
      </c>
    </row>
    <row r="34" spans="2:16" x14ac:dyDescent="0.25">
      <c r="B34" s="6">
        <f t="shared" si="2"/>
        <v>26</v>
      </c>
      <c r="C34" s="3"/>
      <c r="D34" s="28" t="s">
        <v>166</v>
      </c>
      <c r="E34" s="29"/>
      <c r="F34" s="29"/>
      <c r="G34" s="29"/>
      <c r="H34" s="29"/>
      <c r="I34" s="30"/>
      <c r="J34" s="31">
        <v>0</v>
      </c>
      <c r="K34" s="31">
        <v>0</v>
      </c>
      <c r="L34" s="4">
        <v>0</v>
      </c>
      <c r="M34" s="4">
        <v>0</v>
      </c>
      <c r="N34" s="4">
        <v>0</v>
      </c>
      <c r="O34" s="9"/>
    </row>
    <row r="35" spans="2:16" x14ac:dyDescent="0.25">
      <c r="B35" s="6">
        <f t="shared" si="2"/>
        <v>27</v>
      </c>
      <c r="C35" s="3"/>
      <c r="D35" s="28" t="s">
        <v>167</v>
      </c>
      <c r="E35" s="29"/>
      <c r="F35" s="29"/>
      <c r="G35" s="29"/>
      <c r="H35" s="29"/>
      <c r="I35" s="30"/>
      <c r="J35" s="31">
        <v>0</v>
      </c>
      <c r="K35" s="4">
        <v>84</v>
      </c>
      <c r="L35" s="4">
        <v>0</v>
      </c>
      <c r="M35" s="4">
        <v>0</v>
      </c>
      <c r="N35" s="4">
        <v>0</v>
      </c>
      <c r="O35" s="9"/>
    </row>
    <row r="36" spans="2:16" x14ac:dyDescent="0.25">
      <c r="B36" s="6">
        <f t="shared" si="2"/>
        <v>28</v>
      </c>
      <c r="C36" s="3" t="s">
        <v>113</v>
      </c>
      <c r="D36" s="28" t="s">
        <v>116</v>
      </c>
      <c r="E36" s="29"/>
      <c r="F36" s="29"/>
      <c r="G36" s="29"/>
      <c r="H36" s="29"/>
      <c r="I36" s="30"/>
      <c r="J36" s="4">
        <v>72</v>
      </c>
      <c r="K36" s="4">
        <v>72</v>
      </c>
      <c r="L36" s="4">
        <v>0</v>
      </c>
      <c r="M36" s="4">
        <v>0</v>
      </c>
      <c r="N36" s="4">
        <v>0</v>
      </c>
      <c r="O36" s="9">
        <f t="shared" si="1"/>
        <v>20.571428571428573</v>
      </c>
    </row>
    <row r="37" spans="2:16" x14ac:dyDescent="0.25">
      <c r="B37" s="6">
        <f t="shared" si="2"/>
        <v>29</v>
      </c>
      <c r="C37" s="3" t="s">
        <v>114</v>
      </c>
      <c r="D37" s="28" t="s">
        <v>117</v>
      </c>
      <c r="E37" s="29"/>
      <c r="F37" s="29"/>
      <c r="G37" s="29"/>
      <c r="H37" s="29"/>
      <c r="I37" s="30"/>
      <c r="J37" s="4">
        <v>72</v>
      </c>
      <c r="K37" s="4">
        <v>72</v>
      </c>
      <c r="L37" s="4">
        <v>0</v>
      </c>
      <c r="M37" s="4">
        <v>0</v>
      </c>
      <c r="N37" s="4">
        <v>0</v>
      </c>
      <c r="O37" s="9"/>
    </row>
    <row r="38" spans="2:16" x14ac:dyDescent="0.25">
      <c r="B38" s="6">
        <f t="shared" si="2"/>
        <v>30</v>
      </c>
      <c r="C38" s="3" t="s">
        <v>115</v>
      </c>
      <c r="D38" s="28" t="s">
        <v>118</v>
      </c>
      <c r="E38" s="29"/>
      <c r="F38" s="29"/>
      <c r="G38" s="29"/>
      <c r="H38" s="29"/>
      <c r="I38" s="30"/>
      <c r="J38" s="4">
        <v>72</v>
      </c>
      <c r="K38" s="4">
        <v>74</v>
      </c>
      <c r="L38" s="4">
        <v>0</v>
      </c>
      <c r="M38" s="4">
        <v>0</v>
      </c>
      <c r="N38" s="4">
        <v>0</v>
      </c>
      <c r="O38" s="9"/>
    </row>
    <row r="39" spans="2:16" x14ac:dyDescent="0.25">
      <c r="C39" s="15"/>
      <c r="D39" s="15"/>
      <c r="E39" s="1"/>
      <c r="H39" s="23" t="s">
        <v>17</v>
      </c>
      <c r="I39" s="23"/>
      <c r="J39" s="10">
        <f>COUNTIF(J9:J38,"&gt;=70")</f>
        <v>26</v>
      </c>
      <c r="K39" s="10">
        <f>COUNTIF(K9:K38,"&gt;=70")</f>
        <v>26</v>
      </c>
      <c r="L39" s="10">
        <f>COUNTIF(L10:L38,"&gt;=70")</f>
        <v>0</v>
      </c>
      <c r="M39" s="10">
        <f>COUNTIF(M10:M38,"&gt;=70")</f>
        <v>0</v>
      </c>
      <c r="N39" s="10">
        <f>COUNTIF(N10:N38,"&gt;=70")</f>
        <v>0</v>
      </c>
      <c r="O39" s="10">
        <f>COUNTIF(O10:O38,"&gt;=70")</f>
        <v>0</v>
      </c>
    </row>
    <row r="40" spans="2:16" x14ac:dyDescent="0.25">
      <c r="C40" s="15"/>
      <c r="D40" s="15"/>
      <c r="E40" s="7"/>
      <c r="H40" s="24" t="s">
        <v>18</v>
      </c>
      <c r="I40" s="24"/>
      <c r="J40" s="11">
        <f>COUNTIF(J9:J38,"&lt;70")</f>
        <v>4</v>
      </c>
      <c r="K40" s="11">
        <f>COUNTIF(K10:K38,"&lt;70")</f>
        <v>4</v>
      </c>
      <c r="L40" s="11">
        <f>COUNTIF(L10:L38,"&lt;70")</f>
        <v>29</v>
      </c>
      <c r="M40" s="11">
        <f>COUNTIF(M10:M38,"&lt;70")</f>
        <v>29</v>
      </c>
      <c r="N40" s="11">
        <f>COUNTIF(N10:N38,"&lt;70")</f>
        <v>29</v>
      </c>
      <c r="O40" s="11">
        <f>COUNTIF(O10:O38,"&lt;70")</f>
        <v>23</v>
      </c>
    </row>
    <row r="41" spans="2:16" x14ac:dyDescent="0.25">
      <c r="C41" s="15"/>
      <c r="D41" s="15"/>
      <c r="E41" s="15"/>
      <c r="H41" s="24" t="s">
        <v>19</v>
      </c>
      <c r="I41" s="24"/>
      <c r="J41" s="11">
        <f>COUNT(J9:J38)</f>
        <v>30</v>
      </c>
      <c r="K41" s="11">
        <f t="shared" ref="K41:O41" si="3">COUNT(K9:K38)</f>
        <v>30</v>
      </c>
      <c r="L41" s="11">
        <f t="shared" si="3"/>
        <v>30</v>
      </c>
      <c r="M41" s="11">
        <f t="shared" si="3"/>
        <v>30</v>
      </c>
      <c r="N41" s="11">
        <f t="shared" si="3"/>
        <v>30</v>
      </c>
      <c r="O41" s="11">
        <f t="shared" si="3"/>
        <v>24</v>
      </c>
    </row>
    <row r="42" spans="2:16" x14ac:dyDescent="0.25">
      <c r="C42" s="15"/>
      <c r="D42" s="15"/>
      <c r="E42" s="1"/>
      <c r="H42" s="26" t="s">
        <v>14</v>
      </c>
      <c r="I42" s="26"/>
      <c r="J42" s="12">
        <f>J39/J41</f>
        <v>0.8666666666666667</v>
      </c>
      <c r="K42" s="13">
        <f t="shared" ref="K42:O42" si="4">K39/K41</f>
        <v>0.8666666666666667</v>
      </c>
      <c r="L42" s="13">
        <f t="shared" si="4"/>
        <v>0</v>
      </c>
      <c r="M42" s="13">
        <f t="shared" si="4"/>
        <v>0</v>
      </c>
      <c r="N42" s="13">
        <f t="shared" si="4"/>
        <v>0</v>
      </c>
      <c r="O42" s="13">
        <f t="shared" si="4"/>
        <v>0</v>
      </c>
    </row>
    <row r="43" spans="2:16" x14ac:dyDescent="0.25">
      <c r="C43" s="15"/>
      <c r="D43" s="15"/>
      <c r="E43" s="1"/>
      <c r="H43" s="26" t="s">
        <v>15</v>
      </c>
      <c r="I43" s="26"/>
      <c r="J43" s="12">
        <f>J40/J41</f>
        <v>0.13333333333333333</v>
      </c>
      <c r="K43" s="12">
        <f t="shared" ref="K43:O43" si="5">K40/K41</f>
        <v>0.13333333333333333</v>
      </c>
      <c r="L43" s="13">
        <f t="shared" si="5"/>
        <v>0.96666666666666667</v>
      </c>
      <c r="M43" s="13">
        <f t="shared" si="5"/>
        <v>0.96666666666666667</v>
      </c>
      <c r="N43" s="13">
        <f t="shared" si="5"/>
        <v>0.96666666666666667</v>
      </c>
      <c r="O43" s="13">
        <f t="shared" si="5"/>
        <v>0.95833333333333337</v>
      </c>
    </row>
    <row r="44" spans="2:16" x14ac:dyDescent="0.25">
      <c r="C44" s="15"/>
      <c r="D44" s="15"/>
      <c r="E44" s="7"/>
    </row>
    <row r="45" spans="2:16" x14ac:dyDescent="0.25">
      <c r="C45" s="1"/>
      <c r="D45" s="1"/>
      <c r="E45" s="7"/>
    </row>
    <row r="46" spans="2:16" x14ac:dyDescent="0.25">
      <c r="J46" s="27"/>
      <c r="K46" s="27"/>
      <c r="L46" s="27"/>
      <c r="M46" s="27"/>
      <c r="N46" s="27"/>
      <c r="O46" s="27"/>
      <c r="P46" s="27"/>
    </row>
    <row r="47" spans="2:16" x14ac:dyDescent="0.25">
      <c r="J47" s="25" t="s">
        <v>16</v>
      </c>
      <c r="K47" s="25"/>
      <c r="L47" s="25"/>
      <c r="M47" s="25"/>
      <c r="N47" s="25"/>
      <c r="O47" s="25"/>
      <c r="P47" s="25"/>
    </row>
  </sheetData>
  <mergeCells count="52">
    <mergeCell ref="D18:I18"/>
    <mergeCell ref="D21:I21"/>
    <mergeCell ref="D34:I34"/>
    <mergeCell ref="D35:I35"/>
    <mergeCell ref="J46:P46"/>
    <mergeCell ref="J47:P47"/>
    <mergeCell ref="D37:I37"/>
    <mergeCell ref="D38:I38"/>
    <mergeCell ref="C42:D42"/>
    <mergeCell ref="H42:I42"/>
    <mergeCell ref="C43:D43"/>
    <mergeCell ref="H43:I43"/>
    <mergeCell ref="C44:D44"/>
    <mergeCell ref="C39:D39"/>
    <mergeCell ref="H39:I39"/>
    <mergeCell ref="C40:D40"/>
    <mergeCell ref="H40:I40"/>
    <mergeCell ref="C41:E41"/>
    <mergeCell ref="H41:I41"/>
    <mergeCell ref="D36:I36"/>
    <mergeCell ref="D30:I30"/>
    <mergeCell ref="D19:I19"/>
    <mergeCell ref="D20:I20"/>
    <mergeCell ref="D31:I31"/>
    <mergeCell ref="D32:I32"/>
    <mergeCell ref="D33:I33"/>
    <mergeCell ref="D6:G6"/>
    <mergeCell ref="I6:J6"/>
    <mergeCell ref="K6:P6"/>
    <mergeCell ref="D8:I8"/>
    <mergeCell ref="D10:I10"/>
    <mergeCell ref="B2:P2"/>
    <mergeCell ref="C3:P3"/>
    <mergeCell ref="D4:G4"/>
    <mergeCell ref="J4:K4"/>
    <mergeCell ref="N4:O4"/>
    <mergeCell ref="D13:I13"/>
    <mergeCell ref="D9:I9"/>
    <mergeCell ref="D29:I29"/>
    <mergeCell ref="D22:I22"/>
    <mergeCell ref="D28:I28"/>
    <mergeCell ref="D14:I14"/>
    <mergeCell ref="D11:I11"/>
    <mergeCell ref="D12:I12"/>
    <mergeCell ref="D23:I23"/>
    <mergeCell ref="D24:I24"/>
    <mergeCell ref="D25:I25"/>
    <mergeCell ref="D26:I26"/>
    <mergeCell ref="D27:I27"/>
    <mergeCell ref="D15:I15"/>
    <mergeCell ref="D16:I16"/>
    <mergeCell ref="D17:I17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FE8AA-5F06-48DA-8581-D6BE70F49A05}">
  <dimension ref="A1:O43"/>
  <sheetViews>
    <sheetView view="pageBreakPreview" topLeftCell="C23" zoomScale="110" zoomScaleNormal="80" zoomScaleSheetLayoutView="110" workbookViewId="0">
      <selection activeCell="J41" sqref="J41"/>
    </sheetView>
  </sheetViews>
  <sheetFormatPr baseColWidth="10" defaultRowHeight="15" x14ac:dyDescent="0.25"/>
  <cols>
    <col min="6" max="6" width="4.28515625" customWidth="1"/>
    <col min="7" max="7" width="3.42578125" customWidth="1"/>
    <col min="8" max="8" width="11.42578125" customWidth="1"/>
  </cols>
  <sheetData>
    <row r="1" spans="1:15" ht="15.75" x14ac:dyDescent="0.25">
      <c r="A1" s="17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x14ac:dyDescent="0.25">
      <c r="B2" s="18" t="s">
        <v>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B3" t="s">
        <v>0</v>
      </c>
      <c r="C3" s="19" t="s">
        <v>119</v>
      </c>
      <c r="D3" s="19"/>
      <c r="E3" s="19"/>
      <c r="F3" s="19"/>
      <c r="H3" t="s">
        <v>1</v>
      </c>
      <c r="I3" s="14" t="s">
        <v>121</v>
      </c>
      <c r="J3" s="14"/>
      <c r="L3" t="s">
        <v>2</v>
      </c>
      <c r="M3" s="20">
        <v>45924</v>
      </c>
      <c r="N3" s="20"/>
    </row>
    <row r="4" spans="1:15" x14ac:dyDescent="0.25">
      <c r="C4" s="5"/>
      <c r="D4" s="5"/>
      <c r="E4" s="5"/>
      <c r="F4" s="5"/>
    </row>
    <row r="5" spans="1:15" x14ac:dyDescent="0.25">
      <c r="B5" t="s">
        <v>3</v>
      </c>
      <c r="C5" s="14" t="s">
        <v>120</v>
      </c>
      <c r="D5" s="14"/>
      <c r="E5" s="14"/>
      <c r="F5" s="14"/>
      <c r="H5" s="15" t="s">
        <v>20</v>
      </c>
      <c r="I5" s="15"/>
      <c r="J5" s="16" t="s">
        <v>22</v>
      </c>
      <c r="K5" s="16"/>
      <c r="L5" s="16"/>
      <c r="M5" s="16"/>
      <c r="N5" s="16"/>
      <c r="O5" s="16"/>
    </row>
    <row r="7" spans="1:15" x14ac:dyDescent="0.25">
      <c r="A7" s="3" t="s">
        <v>4</v>
      </c>
      <c r="B7" s="3" t="s">
        <v>6</v>
      </c>
      <c r="C7" s="22" t="s">
        <v>5</v>
      </c>
      <c r="D7" s="22"/>
      <c r="E7" s="22"/>
      <c r="F7" s="22"/>
      <c r="G7" s="22"/>
      <c r="H7" s="22"/>
      <c r="I7" s="4" t="s">
        <v>7</v>
      </c>
      <c r="J7" s="4" t="s">
        <v>10</v>
      </c>
      <c r="K7" s="4" t="s">
        <v>11</v>
      </c>
      <c r="L7" s="4" t="s">
        <v>12</v>
      </c>
      <c r="M7" s="4" t="s">
        <v>13</v>
      </c>
      <c r="N7" s="8" t="s">
        <v>21</v>
      </c>
    </row>
    <row r="8" spans="1:15" x14ac:dyDescent="0.25">
      <c r="A8" s="6">
        <v>1</v>
      </c>
      <c r="B8" s="6" t="s">
        <v>122</v>
      </c>
      <c r="C8" s="21" t="s">
        <v>129</v>
      </c>
      <c r="D8" s="21"/>
      <c r="E8" s="21"/>
      <c r="F8" s="21"/>
      <c r="G8" s="21"/>
      <c r="H8" s="21"/>
      <c r="I8" s="4">
        <v>80</v>
      </c>
      <c r="J8" s="4">
        <v>85</v>
      </c>
      <c r="K8" s="4">
        <v>0</v>
      </c>
      <c r="L8" s="4">
        <v>0</v>
      </c>
      <c r="M8" s="4">
        <v>0</v>
      </c>
      <c r="N8" s="9">
        <f>SUM(I8:M8)/5</f>
        <v>33</v>
      </c>
    </row>
    <row r="9" spans="1:15" x14ac:dyDescent="0.25">
      <c r="A9" s="6">
        <f t="shared" ref="A9:A18" si="0">A8+1</f>
        <v>2</v>
      </c>
      <c r="B9" s="6" t="s">
        <v>123</v>
      </c>
      <c r="C9" s="21" t="s">
        <v>130</v>
      </c>
      <c r="D9" s="21"/>
      <c r="E9" s="21"/>
      <c r="F9" s="21"/>
      <c r="G9" s="21"/>
      <c r="H9" s="21"/>
      <c r="I9" s="4">
        <v>82</v>
      </c>
      <c r="J9" s="4">
        <v>90</v>
      </c>
      <c r="K9" s="4">
        <v>0</v>
      </c>
      <c r="L9" s="4">
        <v>0</v>
      </c>
      <c r="M9" s="4">
        <v>0</v>
      </c>
      <c r="N9" s="9">
        <f t="shared" ref="N9:N34" si="1">SUM(I9:M9)/5</f>
        <v>34.4</v>
      </c>
    </row>
    <row r="10" spans="1:15" x14ac:dyDescent="0.25">
      <c r="A10" s="6">
        <f t="shared" si="0"/>
        <v>3</v>
      </c>
      <c r="B10" s="6" t="s">
        <v>124</v>
      </c>
      <c r="C10" s="21" t="s">
        <v>131</v>
      </c>
      <c r="D10" s="21"/>
      <c r="E10" s="21"/>
      <c r="F10" s="21"/>
      <c r="G10" s="21"/>
      <c r="H10" s="21"/>
      <c r="I10" s="4">
        <v>90</v>
      </c>
      <c r="J10" s="4">
        <v>72</v>
      </c>
      <c r="K10" s="4">
        <v>0</v>
      </c>
      <c r="L10" s="4">
        <v>0</v>
      </c>
      <c r="M10" s="4">
        <v>0</v>
      </c>
      <c r="N10" s="9">
        <f t="shared" si="1"/>
        <v>32.4</v>
      </c>
    </row>
    <row r="11" spans="1:15" x14ac:dyDescent="0.25">
      <c r="A11" s="6">
        <f t="shared" si="0"/>
        <v>4</v>
      </c>
      <c r="B11" s="6" t="s">
        <v>125</v>
      </c>
      <c r="C11" s="21" t="s">
        <v>132</v>
      </c>
      <c r="D11" s="21"/>
      <c r="E11" s="21"/>
      <c r="F11" s="21"/>
      <c r="G11" s="21"/>
      <c r="H11" s="21"/>
      <c r="I11" s="4">
        <v>72</v>
      </c>
      <c r="J11" s="4">
        <v>75</v>
      </c>
      <c r="K11" s="4">
        <v>0</v>
      </c>
      <c r="L11" s="4">
        <v>0</v>
      </c>
      <c r="M11" s="4">
        <v>0</v>
      </c>
      <c r="N11" s="9">
        <f t="shared" si="1"/>
        <v>29.4</v>
      </c>
    </row>
    <row r="12" spans="1:15" x14ac:dyDescent="0.25">
      <c r="A12" s="6">
        <f t="shared" si="0"/>
        <v>5</v>
      </c>
      <c r="B12" s="6" t="s">
        <v>126</v>
      </c>
      <c r="C12" s="21" t="s">
        <v>133</v>
      </c>
      <c r="D12" s="21"/>
      <c r="E12" s="21"/>
      <c r="F12" s="21"/>
      <c r="G12" s="21"/>
      <c r="H12" s="21"/>
      <c r="I12" s="4">
        <v>75</v>
      </c>
      <c r="J12" s="4">
        <v>80</v>
      </c>
      <c r="K12" s="4">
        <v>0</v>
      </c>
      <c r="L12" s="4">
        <v>0</v>
      </c>
      <c r="M12" s="4">
        <v>0</v>
      </c>
      <c r="N12" s="9">
        <f t="shared" si="1"/>
        <v>31</v>
      </c>
    </row>
    <row r="13" spans="1:15" x14ac:dyDescent="0.25">
      <c r="A13" s="6">
        <f t="shared" si="0"/>
        <v>6</v>
      </c>
      <c r="B13" s="6" t="s">
        <v>64</v>
      </c>
      <c r="C13" s="21" t="s">
        <v>134</v>
      </c>
      <c r="D13" s="21"/>
      <c r="E13" s="21"/>
      <c r="F13" s="21"/>
      <c r="G13" s="21"/>
      <c r="H13" s="21"/>
      <c r="I13" s="4">
        <v>80</v>
      </c>
      <c r="J13" s="4">
        <v>70</v>
      </c>
      <c r="K13" s="4">
        <v>0</v>
      </c>
      <c r="L13" s="4">
        <v>0</v>
      </c>
      <c r="M13" s="4">
        <v>0</v>
      </c>
      <c r="N13" s="9">
        <f t="shared" si="1"/>
        <v>30</v>
      </c>
    </row>
    <row r="14" spans="1:15" x14ac:dyDescent="0.25">
      <c r="A14" s="6">
        <f t="shared" si="0"/>
        <v>7</v>
      </c>
      <c r="B14" s="6" t="s">
        <v>65</v>
      </c>
      <c r="C14" s="21" t="s">
        <v>135</v>
      </c>
      <c r="D14" s="21"/>
      <c r="E14" s="21"/>
      <c r="F14" s="21"/>
      <c r="G14" s="21"/>
      <c r="H14" s="21"/>
      <c r="I14" s="4">
        <v>85</v>
      </c>
      <c r="J14" s="4">
        <v>70</v>
      </c>
      <c r="K14" s="4">
        <v>0</v>
      </c>
      <c r="L14" s="4">
        <v>0</v>
      </c>
      <c r="M14" s="4">
        <v>0</v>
      </c>
      <c r="N14" s="9">
        <f t="shared" si="1"/>
        <v>31</v>
      </c>
    </row>
    <row r="15" spans="1:15" x14ac:dyDescent="0.25">
      <c r="A15" s="6">
        <f t="shared" si="0"/>
        <v>8</v>
      </c>
      <c r="B15" s="6" t="s">
        <v>66</v>
      </c>
      <c r="C15" s="21" t="s">
        <v>161</v>
      </c>
      <c r="D15" s="21"/>
      <c r="E15" s="21"/>
      <c r="F15" s="21"/>
      <c r="G15" s="21"/>
      <c r="H15" s="21"/>
      <c r="I15" s="4">
        <v>86</v>
      </c>
      <c r="J15" s="4">
        <v>76</v>
      </c>
      <c r="K15" s="4">
        <v>0</v>
      </c>
      <c r="L15" s="4">
        <v>0</v>
      </c>
      <c r="M15" s="4">
        <v>0</v>
      </c>
      <c r="N15" s="9">
        <f t="shared" si="1"/>
        <v>32.4</v>
      </c>
    </row>
    <row r="16" spans="1:15" x14ac:dyDescent="0.25">
      <c r="A16" s="6">
        <f t="shared" si="0"/>
        <v>9</v>
      </c>
      <c r="B16" s="6" t="s">
        <v>127</v>
      </c>
      <c r="C16" s="21" t="s">
        <v>162</v>
      </c>
      <c r="D16" s="21"/>
      <c r="E16" s="21"/>
      <c r="F16" s="21"/>
      <c r="G16" s="21"/>
      <c r="H16" s="21"/>
      <c r="I16" s="4">
        <v>72</v>
      </c>
      <c r="J16" s="4">
        <v>90</v>
      </c>
      <c r="K16" s="4">
        <v>0</v>
      </c>
      <c r="L16" s="4">
        <v>0</v>
      </c>
      <c r="M16" s="4">
        <v>0</v>
      </c>
      <c r="N16" s="9">
        <f t="shared" si="1"/>
        <v>32.4</v>
      </c>
    </row>
    <row r="17" spans="1:14" x14ac:dyDescent="0.25">
      <c r="A17" s="6">
        <f t="shared" si="0"/>
        <v>10</v>
      </c>
      <c r="B17" s="6" t="s">
        <v>71</v>
      </c>
      <c r="C17" s="21" t="s">
        <v>137</v>
      </c>
      <c r="D17" s="21"/>
      <c r="E17" s="21"/>
      <c r="F17" s="21"/>
      <c r="G17" s="21"/>
      <c r="H17" s="21"/>
      <c r="I17" s="4">
        <v>72</v>
      </c>
      <c r="J17" s="4">
        <v>79</v>
      </c>
      <c r="K17" s="4">
        <v>0</v>
      </c>
      <c r="L17" s="4">
        <v>0</v>
      </c>
      <c r="M17" s="4">
        <v>0</v>
      </c>
      <c r="N17" s="9">
        <f t="shared" si="1"/>
        <v>30.2</v>
      </c>
    </row>
    <row r="18" spans="1:14" x14ac:dyDescent="0.25">
      <c r="A18" s="6">
        <f t="shared" si="0"/>
        <v>11</v>
      </c>
      <c r="B18" s="6" t="s">
        <v>128</v>
      </c>
      <c r="C18" s="21" t="s">
        <v>136</v>
      </c>
      <c r="D18" s="21"/>
      <c r="E18" s="21"/>
      <c r="F18" s="21"/>
      <c r="G18" s="21"/>
      <c r="H18" s="21"/>
      <c r="I18" s="4">
        <v>82</v>
      </c>
      <c r="J18" s="4">
        <v>88</v>
      </c>
      <c r="K18" s="4">
        <v>0</v>
      </c>
      <c r="L18" s="4">
        <v>0</v>
      </c>
      <c r="M18" s="4">
        <v>0</v>
      </c>
      <c r="N18" s="9">
        <f t="shared" si="1"/>
        <v>34</v>
      </c>
    </row>
    <row r="19" spans="1:14" x14ac:dyDescent="0.25">
      <c r="A19" s="6">
        <f>A18+1</f>
        <v>12</v>
      </c>
      <c r="B19" s="6" t="s">
        <v>79</v>
      </c>
      <c r="C19" s="21" t="s">
        <v>138</v>
      </c>
      <c r="D19" s="21"/>
      <c r="E19" s="21"/>
      <c r="F19" s="21"/>
      <c r="G19" s="21"/>
      <c r="H19" s="21"/>
      <c r="I19" s="4">
        <v>72</v>
      </c>
      <c r="J19" s="4">
        <v>90</v>
      </c>
      <c r="K19" s="4">
        <v>0</v>
      </c>
      <c r="L19" s="4">
        <v>0</v>
      </c>
      <c r="M19" s="4">
        <v>0</v>
      </c>
      <c r="N19" s="9">
        <f t="shared" si="1"/>
        <v>32.4</v>
      </c>
    </row>
    <row r="20" spans="1:14" x14ac:dyDescent="0.25">
      <c r="A20" s="6">
        <f t="shared" ref="A20:A34" si="2">A19+1</f>
        <v>13</v>
      </c>
      <c r="B20" s="6" t="s">
        <v>88</v>
      </c>
      <c r="C20" s="21" t="s">
        <v>163</v>
      </c>
      <c r="D20" s="21"/>
      <c r="E20" s="21"/>
      <c r="F20" s="21"/>
      <c r="G20" s="21"/>
      <c r="H20" s="21"/>
      <c r="I20" s="4">
        <v>70</v>
      </c>
      <c r="J20" s="4">
        <v>70</v>
      </c>
      <c r="K20" s="4"/>
      <c r="L20" s="4"/>
      <c r="M20" s="4"/>
      <c r="N20" s="9"/>
    </row>
    <row r="21" spans="1:14" x14ac:dyDescent="0.25">
      <c r="A21" s="6">
        <f t="shared" si="2"/>
        <v>14</v>
      </c>
      <c r="B21" s="6"/>
      <c r="C21" s="32" t="s">
        <v>168</v>
      </c>
      <c r="D21" s="33"/>
      <c r="E21" s="33"/>
      <c r="F21" s="33"/>
      <c r="G21" s="33"/>
      <c r="H21" s="34"/>
      <c r="I21" s="31">
        <v>0</v>
      </c>
      <c r="J21" s="31">
        <v>0</v>
      </c>
      <c r="K21" s="4"/>
      <c r="L21" s="4"/>
      <c r="M21" s="4"/>
      <c r="N21" s="9"/>
    </row>
    <row r="22" spans="1:14" x14ac:dyDescent="0.25">
      <c r="A22" s="6">
        <f t="shared" si="2"/>
        <v>15</v>
      </c>
      <c r="B22" s="6" t="s">
        <v>139</v>
      </c>
      <c r="C22" s="21" t="s">
        <v>148</v>
      </c>
      <c r="D22" s="21"/>
      <c r="E22" s="21"/>
      <c r="F22" s="21"/>
      <c r="G22" s="21"/>
      <c r="H22" s="21"/>
      <c r="I22" s="4">
        <v>86</v>
      </c>
      <c r="J22" s="4">
        <v>90</v>
      </c>
      <c r="K22" s="4">
        <v>0</v>
      </c>
      <c r="L22" s="4">
        <v>0</v>
      </c>
      <c r="M22" s="4">
        <v>0</v>
      </c>
      <c r="N22" s="9">
        <f t="shared" si="1"/>
        <v>35.200000000000003</v>
      </c>
    </row>
    <row r="23" spans="1:14" x14ac:dyDescent="0.25">
      <c r="A23" s="6">
        <f t="shared" si="2"/>
        <v>16</v>
      </c>
      <c r="B23" s="6" t="s">
        <v>140</v>
      </c>
      <c r="C23" s="21" t="s">
        <v>149</v>
      </c>
      <c r="D23" s="21"/>
      <c r="E23" s="21"/>
      <c r="F23" s="21"/>
      <c r="G23" s="21"/>
      <c r="H23" s="21"/>
      <c r="I23" s="4">
        <v>88</v>
      </c>
      <c r="J23" s="4">
        <v>90</v>
      </c>
      <c r="K23" s="4">
        <v>0</v>
      </c>
      <c r="L23" s="4">
        <v>0</v>
      </c>
      <c r="M23" s="4">
        <v>0</v>
      </c>
      <c r="N23" s="9">
        <f t="shared" si="1"/>
        <v>35.6</v>
      </c>
    </row>
    <row r="24" spans="1:14" x14ac:dyDescent="0.25">
      <c r="A24" s="6">
        <f t="shared" si="2"/>
        <v>17</v>
      </c>
      <c r="B24" s="6" t="s">
        <v>94</v>
      </c>
      <c r="C24" s="21" t="s">
        <v>150</v>
      </c>
      <c r="D24" s="21"/>
      <c r="E24" s="21"/>
      <c r="F24" s="21"/>
      <c r="G24" s="21"/>
      <c r="H24" s="21"/>
      <c r="I24" s="4">
        <v>80</v>
      </c>
      <c r="J24" s="4">
        <v>82</v>
      </c>
      <c r="K24" s="4">
        <v>0</v>
      </c>
      <c r="L24" s="4">
        <v>0</v>
      </c>
      <c r="M24" s="4">
        <v>0</v>
      </c>
      <c r="N24" s="9">
        <f t="shared" si="1"/>
        <v>32.4</v>
      </c>
    </row>
    <row r="25" spans="1:14" x14ac:dyDescent="0.25">
      <c r="A25" s="6">
        <f t="shared" si="2"/>
        <v>18</v>
      </c>
      <c r="B25" s="6" t="s">
        <v>141</v>
      </c>
      <c r="C25" s="21" t="s">
        <v>151</v>
      </c>
      <c r="D25" s="21"/>
      <c r="E25" s="21"/>
      <c r="F25" s="21"/>
      <c r="G25" s="21"/>
      <c r="H25" s="21"/>
      <c r="I25" s="4">
        <v>72</v>
      </c>
      <c r="J25" s="4">
        <v>70</v>
      </c>
      <c r="K25" s="4">
        <v>0</v>
      </c>
      <c r="L25" s="4">
        <v>0</v>
      </c>
      <c r="M25" s="4">
        <v>0</v>
      </c>
      <c r="N25" s="9">
        <f t="shared" si="1"/>
        <v>28.4</v>
      </c>
    </row>
    <row r="26" spans="1:14" x14ac:dyDescent="0.25">
      <c r="A26" s="6">
        <f t="shared" si="2"/>
        <v>19</v>
      </c>
      <c r="B26" s="6" t="s">
        <v>142</v>
      </c>
      <c r="C26" s="21" t="s">
        <v>152</v>
      </c>
      <c r="D26" s="21"/>
      <c r="E26" s="21"/>
      <c r="F26" s="21"/>
      <c r="G26" s="21"/>
      <c r="H26" s="21"/>
      <c r="I26" s="4">
        <v>93</v>
      </c>
      <c r="J26" s="4">
        <v>80</v>
      </c>
      <c r="K26" s="4">
        <v>0</v>
      </c>
      <c r="L26" s="4">
        <v>0</v>
      </c>
      <c r="M26" s="4">
        <v>0</v>
      </c>
      <c r="N26" s="9">
        <f t="shared" si="1"/>
        <v>34.6</v>
      </c>
    </row>
    <row r="27" spans="1:14" x14ac:dyDescent="0.25">
      <c r="A27" s="6">
        <f t="shared" si="2"/>
        <v>20</v>
      </c>
      <c r="B27" s="6" t="s">
        <v>143</v>
      </c>
      <c r="C27" s="21" t="s">
        <v>153</v>
      </c>
      <c r="D27" s="21"/>
      <c r="E27" s="21"/>
      <c r="F27" s="21"/>
      <c r="G27" s="21"/>
      <c r="H27" s="21"/>
      <c r="I27" s="4">
        <v>80</v>
      </c>
      <c r="J27" s="4">
        <v>72</v>
      </c>
      <c r="K27" s="4">
        <v>0</v>
      </c>
      <c r="L27" s="4">
        <v>0</v>
      </c>
      <c r="M27" s="4">
        <v>0</v>
      </c>
      <c r="N27" s="9">
        <f t="shared" si="1"/>
        <v>30.4</v>
      </c>
    </row>
    <row r="28" spans="1:14" x14ac:dyDescent="0.25">
      <c r="A28" s="6">
        <f t="shared" si="2"/>
        <v>21</v>
      </c>
      <c r="B28" s="6" t="s">
        <v>144</v>
      </c>
      <c r="C28" s="21" t="s">
        <v>154</v>
      </c>
      <c r="D28" s="21"/>
      <c r="E28" s="21"/>
      <c r="F28" s="21"/>
      <c r="G28" s="21"/>
      <c r="H28" s="21"/>
      <c r="I28" s="4">
        <v>72</v>
      </c>
      <c r="J28" s="4">
        <v>70</v>
      </c>
      <c r="K28" s="4">
        <v>0</v>
      </c>
      <c r="L28" s="4">
        <v>0</v>
      </c>
      <c r="M28" s="4">
        <v>0</v>
      </c>
      <c r="N28" s="9">
        <f t="shared" si="1"/>
        <v>28.4</v>
      </c>
    </row>
    <row r="29" spans="1:14" x14ac:dyDescent="0.25">
      <c r="A29" s="6">
        <f t="shared" si="2"/>
        <v>22</v>
      </c>
      <c r="B29" s="6" t="s">
        <v>145</v>
      </c>
      <c r="C29" s="21" t="s">
        <v>155</v>
      </c>
      <c r="D29" s="21"/>
      <c r="E29" s="21"/>
      <c r="F29" s="21"/>
      <c r="G29" s="21"/>
      <c r="H29" s="21"/>
      <c r="I29" s="4">
        <v>75</v>
      </c>
      <c r="J29" s="4">
        <v>70</v>
      </c>
      <c r="K29" s="4">
        <v>0</v>
      </c>
      <c r="L29" s="4">
        <v>0</v>
      </c>
      <c r="M29" s="4">
        <v>0</v>
      </c>
      <c r="N29" s="9">
        <f t="shared" si="1"/>
        <v>29</v>
      </c>
    </row>
    <row r="30" spans="1:14" x14ac:dyDescent="0.25">
      <c r="A30" s="6">
        <f t="shared" si="2"/>
        <v>23</v>
      </c>
      <c r="B30" s="6" t="s">
        <v>146</v>
      </c>
      <c r="C30" s="21" t="s">
        <v>156</v>
      </c>
      <c r="D30" s="21"/>
      <c r="E30" s="21"/>
      <c r="F30" s="21"/>
      <c r="G30" s="21"/>
      <c r="H30" s="21"/>
      <c r="I30" s="4">
        <v>75</v>
      </c>
      <c r="J30" s="4">
        <v>90</v>
      </c>
      <c r="K30" s="4">
        <v>0</v>
      </c>
      <c r="L30" s="4">
        <v>0</v>
      </c>
      <c r="M30" s="4">
        <v>0</v>
      </c>
      <c r="N30" s="9">
        <f t="shared" si="1"/>
        <v>33</v>
      </c>
    </row>
    <row r="31" spans="1:14" x14ac:dyDescent="0.25">
      <c r="A31" s="6">
        <f t="shared" si="2"/>
        <v>24</v>
      </c>
      <c r="B31" s="6"/>
      <c r="C31" s="32" t="s">
        <v>169</v>
      </c>
      <c r="D31" s="33"/>
      <c r="E31" s="33"/>
      <c r="F31" s="33"/>
      <c r="G31" s="33"/>
      <c r="H31" s="34"/>
      <c r="I31" s="31">
        <v>0</v>
      </c>
      <c r="J31" s="4">
        <v>75</v>
      </c>
      <c r="K31" s="4"/>
      <c r="L31" s="4"/>
      <c r="M31" s="4"/>
      <c r="N31" s="9"/>
    </row>
    <row r="32" spans="1:14" x14ac:dyDescent="0.25">
      <c r="A32" s="6">
        <f t="shared" si="2"/>
        <v>25</v>
      </c>
      <c r="B32" s="6" t="s">
        <v>147</v>
      </c>
      <c r="C32" s="21" t="s">
        <v>158</v>
      </c>
      <c r="D32" s="21"/>
      <c r="E32" s="21"/>
      <c r="F32" s="21"/>
      <c r="G32" s="21"/>
      <c r="H32" s="21"/>
      <c r="I32" s="4">
        <v>92</v>
      </c>
      <c r="J32" s="4">
        <v>80</v>
      </c>
      <c r="K32" s="4"/>
      <c r="L32" s="4"/>
      <c r="M32" s="4"/>
      <c r="N32" s="9"/>
    </row>
    <row r="33" spans="1:15" x14ac:dyDescent="0.25">
      <c r="A33" s="6">
        <f t="shared" si="2"/>
        <v>26</v>
      </c>
      <c r="B33" s="6" t="s">
        <v>157</v>
      </c>
      <c r="C33" s="21" t="s">
        <v>159</v>
      </c>
      <c r="D33" s="21"/>
      <c r="E33" s="21"/>
      <c r="F33" s="21"/>
      <c r="G33" s="21"/>
      <c r="H33" s="21"/>
      <c r="I33" s="4">
        <v>72</v>
      </c>
      <c r="J33" s="4">
        <v>80</v>
      </c>
      <c r="K33" s="4"/>
      <c r="L33" s="4"/>
      <c r="M33" s="4"/>
      <c r="N33" s="9"/>
    </row>
    <row r="34" spans="1:15" x14ac:dyDescent="0.25">
      <c r="A34" s="6">
        <f t="shared" si="2"/>
        <v>27</v>
      </c>
      <c r="B34" s="6" t="s">
        <v>147</v>
      </c>
      <c r="C34" s="21" t="s">
        <v>160</v>
      </c>
      <c r="D34" s="21"/>
      <c r="E34" s="21"/>
      <c r="F34" s="21"/>
      <c r="G34" s="21"/>
      <c r="H34" s="21"/>
      <c r="I34" s="4">
        <v>74</v>
      </c>
      <c r="J34" s="4">
        <v>90</v>
      </c>
      <c r="K34" s="4">
        <v>0</v>
      </c>
      <c r="L34" s="4">
        <v>0</v>
      </c>
      <c r="M34" s="4">
        <v>0</v>
      </c>
      <c r="N34" s="9">
        <f t="shared" si="1"/>
        <v>32.799999999999997</v>
      </c>
    </row>
    <row r="35" spans="1:15" x14ac:dyDescent="0.25">
      <c r="B35" s="15"/>
      <c r="C35" s="15"/>
      <c r="D35" s="1"/>
      <c r="G35" s="23" t="s">
        <v>17</v>
      </c>
      <c r="H35" s="23"/>
      <c r="I35" s="10">
        <f>COUNTIF(I8:I34,"&gt;=70")</f>
        <v>25</v>
      </c>
      <c r="J35" s="10">
        <f>COUNTIF(J8:J34,"&gt;=70")</f>
        <v>26</v>
      </c>
      <c r="K35" s="10">
        <f>COUNTIF(K8:K34,"&gt;=70")</f>
        <v>0</v>
      </c>
      <c r="L35" s="10">
        <f>COUNTIF(L8:L34,"&gt;=70")</f>
        <v>0</v>
      </c>
      <c r="M35" s="10">
        <f>COUNTIF(M8:M34,"&gt;=70")</f>
        <v>0</v>
      </c>
      <c r="N35" s="10">
        <f>COUNTIF(N8:N34,"&gt;=70")</f>
        <v>0</v>
      </c>
    </row>
    <row r="36" spans="1:15" x14ac:dyDescent="0.25">
      <c r="B36" s="15"/>
      <c r="C36" s="15"/>
      <c r="D36" s="7"/>
      <c r="G36" s="24" t="s">
        <v>18</v>
      </c>
      <c r="H36" s="24"/>
      <c r="I36" s="11">
        <f>COUNTIF(I8:I34,"&lt;70")</f>
        <v>2</v>
      </c>
      <c r="J36" s="11">
        <f>COUNTIF(J8:J34,"&lt;70")</f>
        <v>1</v>
      </c>
      <c r="K36" s="11">
        <f>COUNTIF(K8:K34,"&lt;70")</f>
        <v>22</v>
      </c>
      <c r="L36" s="11">
        <f>COUNTIF(L8:L34,"&lt;70")</f>
        <v>22</v>
      </c>
      <c r="M36" s="11">
        <f>COUNTIF(M8:M34,"&lt;70")</f>
        <v>22</v>
      </c>
      <c r="N36" s="11">
        <f>COUNTIF(N8:N34,"&lt;70")</f>
        <v>22</v>
      </c>
    </row>
    <row r="37" spans="1:15" x14ac:dyDescent="0.25">
      <c r="B37" s="15"/>
      <c r="C37" s="15"/>
      <c r="D37" s="15"/>
      <c r="G37" s="24" t="s">
        <v>19</v>
      </c>
      <c r="H37" s="24"/>
      <c r="I37" s="11">
        <f>COUNT(I8:I34)</f>
        <v>27</v>
      </c>
      <c r="J37" s="11">
        <f>COUNT(J8:J34)</f>
        <v>27</v>
      </c>
      <c r="K37" s="11">
        <f>COUNT(K8:K34)</f>
        <v>22</v>
      </c>
      <c r="L37" s="11">
        <f>COUNT(L8:L34)</f>
        <v>22</v>
      </c>
      <c r="M37" s="11">
        <f>COUNT(M8:M34)</f>
        <v>22</v>
      </c>
      <c r="N37" s="11">
        <f>COUNT(N8:N34)</f>
        <v>22</v>
      </c>
    </row>
    <row r="38" spans="1:15" x14ac:dyDescent="0.25">
      <c r="B38" s="15"/>
      <c r="C38" s="15"/>
      <c r="D38" s="1"/>
      <c r="G38" s="26" t="s">
        <v>14</v>
      </c>
      <c r="H38" s="26"/>
      <c r="I38" s="12">
        <f>I35/I37</f>
        <v>0.92592592592592593</v>
      </c>
      <c r="J38" s="13">
        <f t="shared" ref="J38:N38" si="3">J35/J37</f>
        <v>0.96296296296296291</v>
      </c>
      <c r="K38" s="13">
        <f t="shared" si="3"/>
        <v>0</v>
      </c>
      <c r="L38" s="13">
        <f t="shared" si="3"/>
        <v>0</v>
      </c>
      <c r="M38" s="13">
        <f t="shared" si="3"/>
        <v>0</v>
      </c>
      <c r="N38" s="13">
        <f t="shared" si="3"/>
        <v>0</v>
      </c>
    </row>
    <row r="39" spans="1:15" x14ac:dyDescent="0.25">
      <c r="B39" s="15"/>
      <c r="C39" s="15"/>
      <c r="D39" s="1"/>
      <c r="G39" s="26" t="s">
        <v>15</v>
      </c>
      <c r="H39" s="26"/>
      <c r="I39" s="12">
        <f>I36/I37</f>
        <v>7.407407407407407E-2</v>
      </c>
      <c r="J39" s="12">
        <f t="shared" ref="J39:N39" si="4">J36/J37</f>
        <v>3.7037037037037035E-2</v>
      </c>
      <c r="K39" s="13">
        <f t="shared" si="4"/>
        <v>1</v>
      </c>
      <c r="L39" s="13">
        <f t="shared" si="4"/>
        <v>1</v>
      </c>
      <c r="M39" s="13">
        <f t="shared" si="4"/>
        <v>1</v>
      </c>
      <c r="N39" s="13">
        <f t="shared" si="4"/>
        <v>1</v>
      </c>
    </row>
    <row r="40" spans="1:15" x14ac:dyDescent="0.25">
      <c r="B40" s="15"/>
      <c r="C40" s="15"/>
      <c r="D40" s="7"/>
    </row>
    <row r="41" spans="1:15" x14ac:dyDescent="0.25">
      <c r="B41" s="1"/>
      <c r="C41" s="1"/>
      <c r="D41" s="7"/>
    </row>
    <row r="42" spans="1:15" x14ac:dyDescent="0.25">
      <c r="I42" s="27"/>
      <c r="J42" s="27"/>
      <c r="K42" s="27"/>
      <c r="L42" s="27"/>
      <c r="M42" s="27"/>
      <c r="N42" s="27"/>
      <c r="O42" s="27"/>
    </row>
    <row r="43" spans="1:15" x14ac:dyDescent="0.25">
      <c r="I43" s="25" t="s">
        <v>16</v>
      </c>
      <c r="J43" s="25"/>
      <c r="K43" s="25"/>
      <c r="L43" s="25"/>
      <c r="M43" s="25"/>
      <c r="N43" s="25"/>
      <c r="O43" s="25"/>
    </row>
  </sheetData>
  <mergeCells count="49">
    <mergeCell ref="B40:C40"/>
    <mergeCell ref="I42:O42"/>
    <mergeCell ref="I43:O43"/>
    <mergeCell ref="C10:H10"/>
    <mergeCell ref="C16:H16"/>
    <mergeCell ref="C27:H27"/>
    <mergeCell ref="C34:H34"/>
    <mergeCell ref="B37:D37"/>
    <mergeCell ref="G37:H37"/>
    <mergeCell ref="B38:C38"/>
    <mergeCell ref="G38:H38"/>
    <mergeCell ref="B39:C39"/>
    <mergeCell ref="G39:H39"/>
    <mergeCell ref="B35:C35"/>
    <mergeCell ref="G35:H35"/>
    <mergeCell ref="B36:C36"/>
    <mergeCell ref="G36:H36"/>
    <mergeCell ref="C25:H25"/>
    <mergeCell ref="C26:H26"/>
    <mergeCell ref="C28:H28"/>
    <mergeCell ref="C29:H29"/>
    <mergeCell ref="C30:H30"/>
    <mergeCell ref="C33:H33"/>
    <mergeCell ref="C32:H32"/>
    <mergeCell ref="C31:H31"/>
    <mergeCell ref="C24:H24"/>
    <mergeCell ref="C12:H12"/>
    <mergeCell ref="C13:H13"/>
    <mergeCell ref="C14:H14"/>
    <mergeCell ref="C15:H15"/>
    <mergeCell ref="C17:H17"/>
    <mergeCell ref="C18:H18"/>
    <mergeCell ref="C19:H19"/>
    <mergeCell ref="C22:H22"/>
    <mergeCell ref="C23:H23"/>
    <mergeCell ref="C20:H20"/>
    <mergeCell ref="C21:H21"/>
    <mergeCell ref="C7:H7"/>
    <mergeCell ref="C8:H8"/>
    <mergeCell ref="C9:H9"/>
    <mergeCell ref="C11:H11"/>
    <mergeCell ref="A1:O1"/>
    <mergeCell ref="B2:O2"/>
    <mergeCell ref="C3:F3"/>
    <mergeCell ref="I3:J3"/>
    <mergeCell ref="M3:N3"/>
    <mergeCell ref="C5:F5"/>
    <mergeCell ref="H5:I5"/>
    <mergeCell ref="J5:O5"/>
  </mergeCells>
  <phoneticPr fontId="6" type="noConversion"/>
  <pageMargins left="0.7" right="0.7" top="0.75" bottom="0.75" header="0.3" footer="0.3"/>
  <pageSetup paperSize="9" scale="5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DESARROLLO SUSTENTABLE</vt:lpstr>
      <vt:lpstr>QUIMICA 102-A</vt:lpstr>
      <vt:lpstr>QUIMICA 102-B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JOSE DEL CARMEN LARA MARQUEZ</cp:lastModifiedBy>
  <cp:lastPrinted>2023-03-21T15:13:53Z</cp:lastPrinted>
  <dcterms:created xsi:type="dcterms:W3CDTF">2023-03-14T19:16:59Z</dcterms:created>
  <dcterms:modified xsi:type="dcterms:W3CDTF">2025-10-24T20:48:43Z</dcterms:modified>
</cp:coreProperties>
</file>