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ERNAN\Desktop\JCLM_TEC\REPORTES\AGOSTO-DICIEMBRE-2025\"/>
    </mc:Choice>
  </mc:AlternateContent>
  <xr:revisionPtr revIDLastSave="0" documentId="8_{BB964BEE-CA5F-4D70-A66D-0F4CCF9237E9}" xr6:coauthVersionLast="47" xr6:coauthVersionMax="47" xr10:uidLastSave="{00000000-0000-0000-0000-000000000000}"/>
  <bookViews>
    <workbookView xWindow="-105" yWindow="0" windowWidth="10455" windowHeight="10905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26" l="1"/>
  <c r="J15" i="26"/>
  <c r="K15" i="26" s="1"/>
  <c r="M13" i="26"/>
  <c r="K13" i="26"/>
  <c r="J13" i="26"/>
  <c r="I13" i="26"/>
  <c r="M15" i="27" l="1"/>
  <c r="J15" i="27"/>
  <c r="K15" i="27" s="1"/>
  <c r="M13" i="27"/>
  <c r="J13" i="27"/>
  <c r="K13" i="27" s="1"/>
  <c r="I13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M15" i="31"/>
  <c r="E15" i="31"/>
  <c r="D15" i="31"/>
  <c r="B15" i="31"/>
  <c r="E14" i="31"/>
  <c r="D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M15" i="30"/>
  <c r="E15" i="30"/>
  <c r="D15" i="30"/>
  <c r="B15" i="30"/>
  <c r="E14" i="30"/>
  <c r="D14" i="30"/>
  <c r="B14" i="30"/>
  <c r="F13" i="30"/>
  <c r="E13" i="30"/>
  <c r="D13" i="30"/>
  <c r="C9" i="30"/>
  <c r="M7" i="30"/>
  <c r="I7" i="30"/>
  <c r="F7" i="30"/>
  <c r="F5" i="30"/>
  <c r="C9" i="27"/>
  <c r="F5" i="27"/>
  <c r="M7" i="27"/>
  <c r="I7" i="27"/>
  <c r="F7" i="27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7" i="27" l="1"/>
  <c r="M21" i="27"/>
  <c r="J24" i="31"/>
  <c r="K24" i="31" s="1"/>
  <c r="J19" i="27"/>
  <c r="K19" i="27" s="1"/>
  <c r="M22" i="27"/>
  <c r="J26" i="27"/>
  <c r="K26" i="27" s="1"/>
  <c r="J15" i="30"/>
  <c r="I24" i="27"/>
  <c r="J19" i="30"/>
  <c r="K19" i="30" s="1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J23" i="27"/>
  <c r="K23" i="27" s="1"/>
  <c r="J23" i="31"/>
  <c r="K23" i="31" s="1"/>
  <c r="J15" i="31"/>
  <c r="J27" i="26"/>
  <c r="K27" i="26" s="1"/>
  <c r="I18" i="27"/>
  <c r="M26" i="27"/>
  <c r="J14" i="30"/>
  <c r="J18" i="30"/>
  <c r="K18" i="30" s="1"/>
  <c r="J22" i="30"/>
  <c r="K22" i="30" s="1"/>
  <c r="J14" i="3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6" i="27"/>
  <c r="I20" i="27"/>
  <c r="F27" i="30"/>
  <c r="J27" i="30" s="1"/>
  <c r="K27" i="30" s="1"/>
  <c r="I19" i="30"/>
  <c r="I23" i="30"/>
  <c r="I16" i="31"/>
  <c r="I24" i="31"/>
  <c r="M21" i="31"/>
  <c r="M25" i="31"/>
  <c r="I13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I26" i="30"/>
  <c r="I21" i="27"/>
  <c r="I25" i="27"/>
  <c r="I17" i="27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<sst xmlns="http://schemas.openxmlformats.org/spreadsheetml/2006/main" count="145" uniqueCount="44">
  <si>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</si>
  <si>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</si>
  <si>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</si>
  <si>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</si>
  <si>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</si>
  <si>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</si>
  <si>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</si>
  <si>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</si>
  <si>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</si>
  <si>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</si>
  <si>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</si>
  <si>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</si>
  <si>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</si>
  <si>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</si>
  <si>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</si>
  <si>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</si>
  <si>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</si>
  <si>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</si>
  <si>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</si>
  <si>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</si>
  <si>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</si>
  <si>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</si>
  <si>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</si>
  <si>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</si>
  <si>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</si>
  <si>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</si>
  <si>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</si>
  <si>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</si>
  <si>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</si>
  <si>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</si>
  <si>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</si>
  <si>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</si>
  <si>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</si>
  <si>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DESARROLLO SUSTENTABLE</t>
  </si>
  <si>
    <t>AMBIENTAL</t>
  </si>
  <si>
    <t>IAMB</t>
  </si>
  <si>
    <t>FINAL</t>
  </si>
  <si>
    <t xml:space="preserve">M.E. JOSÉ DEL CARMEN LARA MÁRQUEZ </t>
  </si>
  <si>
    <t xml:space="preserve">QUIMICA </t>
  </si>
  <si>
    <t>306-A</t>
  </si>
  <si>
    <t>102-A</t>
  </si>
  <si>
    <t>102-B</t>
  </si>
  <si>
    <t xml:space="preserve">IEME </t>
  </si>
  <si>
    <t>IEME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</si>
</sst>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8" zoomScaleNormal="100" zoomScaleSheetLayoutView="100" zoomScalePageLayoutView="70" workbookViewId="0">
      <selection activeCell="E16" sqref="E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34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2</v>
      </c>
      <c r="D7" s="29"/>
      <c r="E7" s="11" t="s">
        <v>3</v>
      </c>
      <c r="F7" s="5">
        <v>3</v>
      </c>
      <c r="H7" s="4" t="s">
        <v>4</v>
      </c>
      <c r="I7" s="5">
        <v>2</v>
      </c>
      <c r="J7" s="30" t="s">
        <v>5</v>
      </c>
      <c r="K7" s="30"/>
      <c r="L7" s="30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">
        <v>37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7" t="s">
        <v>33</v>
      </c>
      <c r="C13" s="8">
        <v>1</v>
      </c>
      <c r="D13" s="8" t="s">
        <v>39</v>
      </c>
      <c r="E13" s="8" t="s">
        <v>35</v>
      </c>
      <c r="F13" s="8">
        <v>16</v>
      </c>
      <c r="G13" s="8">
        <v>16</v>
      </c>
      <c r="H13" s="8">
        <v>0</v>
      </c>
      <c r="I13" s="23">
        <f>(G13+H13)/F13</f>
        <v>1</v>
      </c>
      <c r="J13" s="8">
        <f t="shared" ref="J13" si="0">(F13-SUM(G13:H13))-L13</f>
        <v>0</v>
      </c>
      <c r="K13" s="23">
        <f t="shared" ref="K13:K15" si="1">J13/F13</f>
        <v>0</v>
      </c>
      <c r="L13" s="8"/>
      <c r="M13" s="9">
        <f t="shared" ref="M13:M15" si="2">L13/F13</f>
        <v>0</v>
      </c>
      <c r="N13" s="8">
        <v>82</v>
      </c>
      <c r="O13" s="12">
        <v>0.37</v>
      </c>
      <c r="P13" s="17"/>
    </row>
    <row r="14" spans="1:16" s="10" customFormat="1" ht="25.5" x14ac:dyDescent="0.2">
      <c r="A14" s="17"/>
      <c r="B14" s="7" t="s">
        <v>38</v>
      </c>
      <c r="C14" s="8">
        <v>1</v>
      </c>
      <c r="D14" s="8" t="s">
        <v>40</v>
      </c>
      <c r="E14" s="8" t="s">
        <v>43</v>
      </c>
      <c r="F14" s="8">
        <v>26</v>
      </c>
      <c r="G14" s="8">
        <v>26</v>
      </c>
      <c r="H14" s="8"/>
      <c r="I14" s="9"/>
      <c r="J14" s="8"/>
      <c r="K14" s="9"/>
      <c r="L14" s="8"/>
      <c r="M14" s="9"/>
      <c r="N14" s="8">
        <v>75</v>
      </c>
      <c r="O14" s="12">
        <v>0.38</v>
      </c>
      <c r="P14" s="17"/>
    </row>
    <row r="15" spans="1:16" s="10" customFormat="1" ht="25.5" x14ac:dyDescent="0.2">
      <c r="A15" s="17"/>
      <c r="B15" s="7" t="s">
        <v>38</v>
      </c>
      <c r="C15" s="8">
        <v>1</v>
      </c>
      <c r="D15" s="8" t="s">
        <v>41</v>
      </c>
      <c r="E15" s="8" t="s">
        <v>43</v>
      </c>
      <c r="F15" s="8">
        <v>25</v>
      </c>
      <c r="G15" s="8">
        <v>25</v>
      </c>
      <c r="H15" s="8">
        <v>0</v>
      </c>
      <c r="I15" s="9"/>
      <c r="J15" s="8">
        <f t="shared" ref="J15" si="3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80</v>
      </c>
      <c r="O15" s="12">
        <v>0.52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ref="I16:I26" si="4">(G16+H16)/F16</f>
        <v>#DIV/0!</v>
      </c>
      <c r="J16" s="8">
        <f t="shared" ref="J16:J26" si="5">(F16-SUM(G16:H16))-L16</f>
        <v>0</v>
      </c>
      <c r="K16" s="9" t="e">
        <f t="shared" ref="K16:K27" si="6">J16/F16</f>
        <v>#DIV/0!</v>
      </c>
      <c r="L16" s="8"/>
      <c r="M16" s="9" t="e">
        <f t="shared" ref="M16:M27" si="7">L16/F16</f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4"/>
        <v>#DIV/0!</v>
      </c>
      <c r="J17" s="8">
        <f t="shared" si="5"/>
        <v>0</v>
      </c>
      <c r="K17" s="9" t="e">
        <f t="shared" si="6"/>
        <v>#DIV/0!</v>
      </c>
      <c r="L17" s="8"/>
      <c r="M17" s="9" t="e">
        <f t="shared" si="7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4"/>
        <v>#DIV/0!</v>
      </c>
      <c r="J18" s="8">
        <f t="shared" si="5"/>
        <v>0</v>
      </c>
      <c r="K18" s="9" t="e">
        <f t="shared" si="6"/>
        <v>#DIV/0!</v>
      </c>
      <c r="L18" s="8"/>
      <c r="M18" s="9" t="e">
        <f t="shared" si="7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4"/>
        <v>#DIV/0!</v>
      </c>
      <c r="J19" s="8">
        <f t="shared" si="5"/>
        <v>0</v>
      </c>
      <c r="K19" s="9" t="e">
        <f t="shared" si="6"/>
        <v>#DIV/0!</v>
      </c>
      <c r="L19" s="8"/>
      <c r="M19" s="9" t="e">
        <f t="shared" si="7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4"/>
        <v>#DIV/0!</v>
      </c>
      <c r="J20" s="8">
        <f t="shared" si="5"/>
        <v>0</v>
      </c>
      <c r="K20" s="9" t="e">
        <f t="shared" si="6"/>
        <v>#DIV/0!</v>
      </c>
      <c r="L20" s="8"/>
      <c r="M20" s="9" t="e">
        <f t="shared" si="7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4"/>
        <v>#DIV/0!</v>
      </c>
      <c r="J21" s="8">
        <f t="shared" si="5"/>
        <v>0</v>
      </c>
      <c r="K21" s="9" t="e">
        <f t="shared" si="6"/>
        <v>#DIV/0!</v>
      </c>
      <c r="L21" s="8"/>
      <c r="M21" s="9" t="e">
        <f t="shared" si="7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4"/>
        <v>#DIV/0!</v>
      </c>
      <c r="J22" s="8">
        <f t="shared" si="5"/>
        <v>0</v>
      </c>
      <c r="K22" s="9" t="e">
        <f t="shared" si="6"/>
        <v>#DIV/0!</v>
      </c>
      <c r="L22" s="8"/>
      <c r="M22" s="9" t="e">
        <f t="shared" si="7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4"/>
        <v>#DIV/0!</v>
      </c>
      <c r="J23" s="8">
        <f t="shared" si="5"/>
        <v>0</v>
      </c>
      <c r="K23" s="9" t="e">
        <f t="shared" si="6"/>
        <v>#DIV/0!</v>
      </c>
      <c r="L23" s="8"/>
      <c r="M23" s="9" t="e">
        <f t="shared" si="7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4"/>
        <v>#DIV/0!</v>
      </c>
      <c r="J24" s="8">
        <f t="shared" si="5"/>
        <v>0</v>
      </c>
      <c r="K24" s="9" t="e">
        <f t="shared" si="6"/>
        <v>#DIV/0!</v>
      </c>
      <c r="L24" s="8"/>
      <c r="M24" s="9" t="e">
        <f t="shared" si="7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4"/>
        <v>#DIV/0!</v>
      </c>
      <c r="J25" s="8">
        <f t="shared" si="5"/>
        <v>0</v>
      </c>
      <c r="K25" s="9" t="e">
        <f t="shared" si="6"/>
        <v>#DIV/0!</v>
      </c>
      <c r="L25" s="8"/>
      <c r="M25" s="9" t="e">
        <f t="shared" si="7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4"/>
        <v>#DIV/0!</v>
      </c>
      <c r="J26" s="8">
        <f t="shared" si="5"/>
        <v>0</v>
      </c>
      <c r="K26" s="9" t="e">
        <f t="shared" si="6"/>
        <v>#DIV/0!</v>
      </c>
      <c r="L26" s="8"/>
      <c r="M26" s="9" t="e">
        <f t="shared" si="7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67</v>
      </c>
      <c r="G27" s="20">
        <f>SUM(G13:G26)</f>
        <v>67</v>
      </c>
      <c r="H27" s="20">
        <f>SUM(H13:H26)</f>
        <v>0</v>
      </c>
      <c r="I27" s="21">
        <f>SUM(G27:H27)/F27</f>
        <v>1</v>
      </c>
      <c r="J27" s="20">
        <f t="shared" ref="J27" si="8">(F27-SUM(G27:H27))-L27</f>
        <v>0</v>
      </c>
      <c r="K27" s="21">
        <f t="shared" si="6"/>
        <v>0</v>
      </c>
      <c r="L27" s="20">
        <f>SUM(L13:L26)</f>
        <v>0</v>
      </c>
      <c r="M27" s="21">
        <f t="shared" si="7"/>
        <v>0</v>
      </c>
      <c r="N27" s="20">
        <f>AVERAGE(N13:N26)</f>
        <v>79</v>
      </c>
      <c r="O27" s="22">
        <f>AVERAGE(O13:O26)</f>
        <v>0.42333333333333334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5" zoomScaleNormal="100" zoomScaleSheetLayoutView="100" zoomScalePageLayoutView="70" workbookViewId="0">
      <selection activeCell="G14" sqref="G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25</v>
      </c>
      <c r="D7" s="29"/>
      <c r="E7" s="11" t="s">
        <v>3</v>
      </c>
      <c r="F7" s="5">
        <f>'1'!F7</f>
        <v>3</v>
      </c>
      <c r="H7" s="4" t="s">
        <v>4</v>
      </c>
      <c r="I7" s="5">
        <f>'1'!I7</f>
        <v>2</v>
      </c>
      <c r="J7" s="30" t="s">
        <v>5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 xml:space="preserve">M.E. JOSÉ DEL CARMEN LARA MÁRQUEZ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7" t="s">
        <v>33</v>
      </c>
      <c r="C13" s="8">
        <v>2</v>
      </c>
      <c r="D13" s="8" t="s">
        <v>39</v>
      </c>
      <c r="E13" s="8" t="s">
        <v>35</v>
      </c>
      <c r="F13" s="8">
        <v>16</v>
      </c>
      <c r="G13" s="8">
        <v>16</v>
      </c>
      <c r="H13" s="8">
        <v>0</v>
      </c>
      <c r="I13" s="23">
        <f>(G13+H13)/F13</f>
        <v>1</v>
      </c>
      <c r="J13" s="8">
        <f t="shared" ref="J13" si="0">(F13-SUM(G13:H13))-L13</f>
        <v>0</v>
      </c>
      <c r="K13" s="23">
        <f t="shared" ref="K13:K15" si="1">J13/F13</f>
        <v>0</v>
      </c>
      <c r="L13" s="8"/>
      <c r="M13" s="9">
        <f t="shared" ref="M13:M15" si="2">L13/F13</f>
        <v>0</v>
      </c>
      <c r="N13" s="8">
        <v>87</v>
      </c>
      <c r="O13" s="12">
        <v>0.68</v>
      </c>
      <c r="P13" s="17"/>
    </row>
    <row r="14" spans="1:16" s="10" customFormat="1" ht="25.5" x14ac:dyDescent="0.2">
      <c r="A14" s="17"/>
      <c r="B14" s="7" t="s">
        <v>38</v>
      </c>
      <c r="C14" s="8">
        <v>2</v>
      </c>
      <c r="D14" s="8" t="s">
        <v>40</v>
      </c>
      <c r="E14" s="8" t="s">
        <v>42</v>
      </c>
      <c r="F14" s="8">
        <v>30</v>
      </c>
      <c r="G14" s="8">
        <v>26</v>
      </c>
      <c r="H14" s="8"/>
      <c r="I14" s="9"/>
      <c r="J14" s="8">
        <v>4</v>
      </c>
      <c r="K14" s="9"/>
      <c r="L14" s="8"/>
      <c r="M14" s="9"/>
      <c r="N14" s="8">
        <v>67</v>
      </c>
      <c r="O14" s="12">
        <v>0.86</v>
      </c>
      <c r="P14" s="17"/>
    </row>
    <row r="15" spans="1:16" s="10" customFormat="1" ht="25.5" x14ac:dyDescent="0.2">
      <c r="A15" s="17"/>
      <c r="B15" s="7" t="s">
        <v>38</v>
      </c>
      <c r="C15" s="8">
        <v>2</v>
      </c>
      <c r="D15" s="8" t="s">
        <v>41</v>
      </c>
      <c r="E15" s="8" t="s">
        <v>42</v>
      </c>
      <c r="F15" s="8">
        <v>27</v>
      </c>
      <c r="G15" s="8">
        <v>26</v>
      </c>
      <c r="H15" s="8">
        <v>0</v>
      </c>
      <c r="I15" s="9"/>
      <c r="J15" s="8">
        <f t="shared" ref="J15" si="3">(F15-SUM(G15:H15))-L15</f>
        <v>1</v>
      </c>
      <c r="K15" s="9">
        <f t="shared" si="1"/>
        <v>3.7037037037037035E-2</v>
      </c>
      <c r="L15" s="8"/>
      <c r="M15" s="9">
        <f t="shared" si="2"/>
        <v>0</v>
      </c>
      <c r="N15" s="8">
        <v>76</v>
      </c>
      <c r="O15" s="12">
        <v>0.59</v>
      </c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ref="I16:I26" si="4">(G16+H16)/F16</f>
        <v>#DIV/0!</v>
      </c>
      <c r="J16" s="8">
        <f t="shared" ref="J16:J26" si="5">(F16-SUM(G16:H16))-L16</f>
        <v>0</v>
      </c>
      <c r="K16" s="9" t="e">
        <f t="shared" ref="K16:K27" si="6">J16/F16</f>
        <v>#DIV/0!</v>
      </c>
      <c r="L16" s="8"/>
      <c r="M16" s="9" t="e">
        <f t="shared" ref="M16:M27" si="7">L16/F16</f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4"/>
        <v>#DIV/0!</v>
      </c>
      <c r="J17" s="8">
        <f t="shared" si="5"/>
        <v>0</v>
      </c>
      <c r="K17" s="9" t="e">
        <f t="shared" si="6"/>
        <v>#DIV/0!</v>
      </c>
      <c r="L17" s="8"/>
      <c r="M17" s="9" t="e">
        <f t="shared" si="7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4"/>
        <v>#DIV/0!</v>
      </c>
      <c r="J18" s="8">
        <f t="shared" si="5"/>
        <v>0</v>
      </c>
      <c r="K18" s="9" t="e">
        <f t="shared" si="6"/>
        <v>#DIV/0!</v>
      </c>
      <c r="L18" s="8"/>
      <c r="M18" s="9" t="e">
        <f t="shared" si="7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4"/>
        <v>#DIV/0!</v>
      </c>
      <c r="J19" s="8">
        <f t="shared" si="5"/>
        <v>0</v>
      </c>
      <c r="K19" s="9" t="e">
        <f t="shared" si="6"/>
        <v>#DIV/0!</v>
      </c>
      <c r="L19" s="8"/>
      <c r="M19" s="9" t="e">
        <f t="shared" si="7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4"/>
        <v>#DIV/0!</v>
      </c>
      <c r="J20" s="8">
        <f t="shared" si="5"/>
        <v>0</v>
      </c>
      <c r="K20" s="9" t="e">
        <f t="shared" si="6"/>
        <v>#DIV/0!</v>
      </c>
      <c r="L20" s="8"/>
      <c r="M20" s="9" t="e">
        <f t="shared" si="7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4"/>
        <v>#DIV/0!</v>
      </c>
      <c r="J21" s="8">
        <f t="shared" si="5"/>
        <v>0</v>
      </c>
      <c r="K21" s="9" t="e">
        <f t="shared" si="6"/>
        <v>#DIV/0!</v>
      </c>
      <c r="L21" s="8"/>
      <c r="M21" s="9" t="e">
        <f t="shared" si="7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4"/>
        <v>#DIV/0!</v>
      </c>
      <c r="J22" s="8">
        <f t="shared" si="5"/>
        <v>0</v>
      </c>
      <c r="K22" s="9" t="e">
        <f t="shared" si="6"/>
        <v>#DIV/0!</v>
      </c>
      <c r="L22" s="8"/>
      <c r="M22" s="9" t="e">
        <f t="shared" si="7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4"/>
        <v>#DIV/0!</v>
      </c>
      <c r="J23" s="8">
        <f t="shared" si="5"/>
        <v>0</v>
      </c>
      <c r="K23" s="9" t="e">
        <f t="shared" si="6"/>
        <v>#DIV/0!</v>
      </c>
      <c r="L23" s="8"/>
      <c r="M23" s="9" t="e">
        <f t="shared" si="7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4"/>
        <v>#DIV/0!</v>
      </c>
      <c r="J24" s="8">
        <f t="shared" si="5"/>
        <v>0</v>
      </c>
      <c r="K24" s="9" t="e">
        <f t="shared" si="6"/>
        <v>#DIV/0!</v>
      </c>
      <c r="L24" s="8"/>
      <c r="M24" s="9" t="e">
        <f t="shared" si="7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4"/>
        <v>#DIV/0!</v>
      </c>
      <c r="J25" s="8">
        <f t="shared" si="5"/>
        <v>0</v>
      </c>
      <c r="K25" s="9" t="e">
        <f t="shared" si="6"/>
        <v>#DIV/0!</v>
      </c>
      <c r="L25" s="8"/>
      <c r="M25" s="9" t="e">
        <f t="shared" si="7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4"/>
        <v>#DIV/0!</v>
      </c>
      <c r="J26" s="8">
        <f t="shared" si="5"/>
        <v>0</v>
      </c>
      <c r="K26" s="9" t="e">
        <f t="shared" si="6"/>
        <v>#DIV/0!</v>
      </c>
      <c r="L26" s="8"/>
      <c r="M26" s="9" t="e">
        <f t="shared" si="7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73</v>
      </c>
      <c r="G27" s="20">
        <f>SUM(G13:G26)</f>
        <v>68</v>
      </c>
      <c r="H27" s="20">
        <f>SUM(H13:H26)</f>
        <v>0</v>
      </c>
      <c r="I27" s="21">
        <f>SUM(G27:H27)/F27</f>
        <v>0.93150684931506844</v>
      </c>
      <c r="J27" s="20">
        <f t="shared" ref="J27" si="8">(F27-SUM(G27:H27))-L27</f>
        <v>5</v>
      </c>
      <c r="K27" s="21">
        <f t="shared" si="6"/>
        <v>6.8493150684931503E-2</v>
      </c>
      <c r="L27" s="20">
        <f>SUM(L13:L26)</f>
        <v>0</v>
      </c>
      <c r="M27" s="21">
        <f t="shared" si="7"/>
        <v>0</v>
      </c>
      <c r="N27" s="20">
        <f>AVERAGE(N13:N26)</f>
        <v>76.666666666666671</v>
      </c>
      <c r="O27" s="22">
        <f>AVERAGE(O13:O26)</f>
        <v>0.71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5" zoomScaleNormal="100" zoomScaleSheetLayoutView="100" zoomScalePageLayoutView="70" workbookViewId="0">
      <selection activeCell="F15" sqref="F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3</v>
      </c>
      <c r="F7" s="5">
        <f>'1'!F7</f>
        <v>3</v>
      </c>
      <c r="H7" s="4" t="s">
        <v>4</v>
      </c>
      <c r="I7" s="5">
        <f>'1'!I7</f>
        <v>2</v>
      </c>
      <c r="J7" s="30" t="s">
        <v>5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 xml:space="preserve">M.E. JOSÉ DEL CARMEN LARA MÁRQUEZ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">
        <v>33</v>
      </c>
      <c r="C13" s="8">
        <v>3</v>
      </c>
      <c r="D13" s="8" t="str">
        <f>'1'!D13</f>
        <v>306-A</v>
      </c>
      <c r="E13" s="8" t="str">
        <f>'1'!E13</f>
        <v>IAMB</v>
      </c>
      <c r="F13" s="8">
        <f>'1'!F13</f>
        <v>16</v>
      </c>
      <c r="G13" s="8">
        <v>15</v>
      </c>
      <c r="H13" s="8">
        <v>0</v>
      </c>
      <c r="I13" s="9"/>
      <c r="J13" s="8">
        <f t="shared" ref="J13:J27" si="0">(F13-SUM(G13:H13))-L13</f>
        <v>1</v>
      </c>
      <c r="K13" s="9"/>
      <c r="L13" s="8"/>
      <c r="M13" s="9">
        <f t="shared" ref="M13:M27" si="1">L13/F13</f>
        <v>0</v>
      </c>
      <c r="N13" s="8">
        <v>82</v>
      </c>
      <c r="O13" s="12">
        <v>0.81</v>
      </c>
      <c r="P13" s="17"/>
    </row>
    <row r="14" spans="1:16" s="10" customFormat="1" ht="25.5" x14ac:dyDescent="0.2">
      <c r="A14" s="17"/>
      <c r="B14" s="13" t="str">
        <f>'1'!B14</f>
        <v xml:space="preserve">QUIMICA </v>
      </c>
      <c r="C14" s="8">
        <v>3</v>
      </c>
      <c r="D14" s="8" t="str">
        <f>'1'!D14</f>
        <v>102-A</v>
      </c>
      <c r="E14" s="8" t="str">
        <f>'1'!E14</f>
        <v>IEME</v>
      </c>
      <c r="F14" s="8">
        <v>30</v>
      </c>
      <c r="G14" s="8">
        <v>25</v>
      </c>
      <c r="H14" s="8">
        <v>0</v>
      </c>
      <c r="I14" s="9"/>
      <c r="J14" s="8">
        <f>(F14-SUM(G14:H14))-L14</f>
        <v>5</v>
      </c>
      <c r="K14" s="9"/>
      <c r="L14" s="8"/>
      <c r="M14" s="9">
        <f t="shared" si="1"/>
        <v>0</v>
      </c>
      <c r="N14" s="8">
        <v>64</v>
      </c>
      <c r="O14" s="12">
        <v>0.83</v>
      </c>
      <c r="P14" s="17"/>
    </row>
    <row r="15" spans="1:16" s="10" customFormat="1" ht="25.5" x14ac:dyDescent="0.2">
      <c r="A15" s="17"/>
      <c r="B15" s="13" t="str">
        <f>'1'!B15</f>
        <v xml:space="preserve">QUIMICA </v>
      </c>
      <c r="C15" s="8">
        <v>3</v>
      </c>
      <c r="D15" s="8" t="str">
        <f>'1'!D15</f>
        <v>102-B</v>
      </c>
      <c r="E15" s="8" t="str">
        <f>'1'!E15</f>
        <v>IEME</v>
      </c>
      <c r="F15" s="8">
        <v>27</v>
      </c>
      <c r="G15" s="8">
        <v>25</v>
      </c>
      <c r="H15" s="8">
        <v>0</v>
      </c>
      <c r="I15" s="9"/>
      <c r="J15" s="8">
        <f t="shared" ref="J15:J26" si="2">(F15-SUM(G15:H15))-L15</f>
        <v>2</v>
      </c>
      <c r="K15" s="9"/>
      <c r="L15" s="8"/>
      <c r="M15" s="9">
        <f t="shared" si="1"/>
        <v>0</v>
      </c>
      <c r="N15" s="8">
        <v>75</v>
      </c>
      <c r="O15" s="12">
        <v>0.85</v>
      </c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ref="I16:I26" si="3">(G16+H16)/F16</f>
        <v>#DIV/0!</v>
      </c>
      <c r="J16" s="8">
        <f t="shared" si="2"/>
        <v>0</v>
      </c>
      <c r="K16" s="9" t="e">
        <f t="shared" ref="K16:K27" si="4">J16/F16</f>
        <v>#DIV/0!</v>
      </c>
      <c r="L16" s="8"/>
      <c r="M16" s="9" t="e">
        <f t="shared" si="1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2"/>
        <v>0</v>
      </c>
      <c r="K17" s="9" t="e">
        <f t="shared" si="4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2"/>
        <v>0</v>
      </c>
      <c r="K18" s="9" t="e">
        <f t="shared" si="4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2"/>
        <v>0</v>
      </c>
      <c r="K19" s="9" t="e">
        <f t="shared" si="4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2"/>
        <v>0</v>
      </c>
      <c r="K20" s="9" t="e">
        <f t="shared" si="4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2"/>
        <v>0</v>
      </c>
      <c r="K21" s="9" t="e">
        <f t="shared" si="4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2"/>
        <v>0</v>
      </c>
      <c r="K22" s="9" t="e">
        <f t="shared" si="4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2"/>
        <v>0</v>
      </c>
      <c r="K23" s="9" t="e">
        <f t="shared" si="4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2"/>
        <v>0</v>
      </c>
      <c r="K24" s="9" t="e">
        <f t="shared" si="4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2"/>
        <v>0</v>
      </c>
      <c r="K25" s="9" t="e">
        <f t="shared" si="4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2"/>
        <v>0</v>
      </c>
      <c r="K26" s="9" t="e">
        <f t="shared" si="4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73</v>
      </c>
      <c r="G27" s="20">
        <f>SUM(G13:G26)</f>
        <v>65</v>
      </c>
      <c r="H27" s="20">
        <f>SUM(H13:H26)</f>
        <v>0</v>
      </c>
      <c r="I27" s="21">
        <f>SUM(G27:H27)/F27</f>
        <v>0.8904109589041096</v>
      </c>
      <c r="J27" s="20">
        <f t="shared" si="0"/>
        <v>8</v>
      </c>
      <c r="K27" s="21">
        <f t="shared" si="4"/>
        <v>0.1095890410958904</v>
      </c>
      <c r="L27" s="20">
        <f>SUM(L13:L26)</f>
        <v>0</v>
      </c>
      <c r="M27" s="21">
        <f t="shared" si="1"/>
        <v>0</v>
      </c>
      <c r="N27" s="20">
        <f>AVERAGE(N13:N26)</f>
        <v>73.666666666666671</v>
      </c>
      <c r="O27" s="22">
        <f>AVERAGE(O13:O26)</f>
        <v>0.83000000000000007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C1" zoomScale="70" zoomScaleNormal="70" zoomScaleSheetLayoutView="100" zoomScalePageLayoutView="70" workbookViewId="0">
      <selection activeCell="O16" sqref="O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30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36</v>
      </c>
      <c r="D7" s="29"/>
      <c r="E7" s="11" t="s">
        <v>3</v>
      </c>
      <c r="F7" s="5">
        <v>1</v>
      </c>
      <c r="H7" s="4" t="s">
        <v>4</v>
      </c>
      <c r="I7" s="5">
        <v>1</v>
      </c>
      <c r="J7" s="30" t="s">
        <v>5</v>
      </c>
      <c r="K7" s="30"/>
      <c r="L7" s="30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">
        <v>32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">
        <v>33</v>
      </c>
      <c r="C13" s="8" t="s">
        <v>16</v>
      </c>
      <c r="D13" s="8" t="s">
        <v>39</v>
      </c>
      <c r="E13" s="8" t="s">
        <v>35</v>
      </c>
      <c r="F13" s="8">
        <v>16</v>
      </c>
      <c r="G13" s="8">
        <v>16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85</v>
      </c>
      <c r="O13" s="12">
        <v>0.69</v>
      </c>
      <c r="P13" s="17"/>
    </row>
    <row r="14" spans="1:16" s="10" customFormat="1" ht="25.5" x14ac:dyDescent="0.2">
      <c r="A14" s="17"/>
      <c r="B14" s="13" t="str">
        <f>'1'!B14</f>
        <v xml:space="preserve">QUIMICA </v>
      </c>
      <c r="C14" s="8" t="s">
        <v>16</v>
      </c>
      <c r="D14" s="8" t="str">
        <f>'1'!D14</f>
        <v>102-A</v>
      </c>
      <c r="E14" s="8" t="str">
        <f>'1'!E14</f>
        <v>IEME</v>
      </c>
      <c r="F14" s="8">
        <v>29</v>
      </c>
      <c r="G14" s="8">
        <v>24</v>
      </c>
      <c r="H14" s="8">
        <v>2</v>
      </c>
      <c r="I14" s="9">
        <v>0.9</v>
      </c>
      <c r="J14" s="8">
        <f>(F14-SUM(G14:H14))-L14</f>
        <v>3</v>
      </c>
      <c r="K14" s="9">
        <v>0</v>
      </c>
      <c r="L14" s="8">
        <v>0</v>
      </c>
      <c r="M14" s="9">
        <v>0</v>
      </c>
      <c r="N14" s="8">
        <v>64</v>
      </c>
      <c r="O14" s="12">
        <v>0.83</v>
      </c>
      <c r="P14" s="17"/>
    </row>
    <row r="15" spans="1:16" s="10" customFormat="1" ht="25.5" x14ac:dyDescent="0.2">
      <c r="A15" s="17"/>
      <c r="B15" s="13" t="str">
        <f>'1'!B15</f>
        <v xml:space="preserve">QUIMICA </v>
      </c>
      <c r="C15" s="8" t="s">
        <v>16</v>
      </c>
      <c r="D15" s="8" t="str">
        <f>'1'!D15</f>
        <v>102-B</v>
      </c>
      <c r="E15" s="8" t="str">
        <f>'1'!E15</f>
        <v>IEME</v>
      </c>
      <c r="F15" s="8">
        <v>28</v>
      </c>
      <c r="G15" s="8">
        <v>23</v>
      </c>
      <c r="H15" s="8">
        <v>3</v>
      </c>
      <c r="I15" s="9">
        <f t="shared" ref="I14:I26" si="3">(G15+H15)/F15</f>
        <v>0.9285714285714286</v>
      </c>
      <c r="J15" s="8">
        <f t="shared" ref="J15:J26" si="4">(F15-SUM(G15:H15))-L15</f>
        <v>2</v>
      </c>
      <c r="K15" s="9">
        <v>0</v>
      </c>
      <c r="L15" s="8">
        <v>0</v>
      </c>
      <c r="M15" s="9">
        <f t="shared" si="2"/>
        <v>0</v>
      </c>
      <c r="N15" s="8">
        <v>69</v>
      </c>
      <c r="O15" s="12">
        <v>0.92</v>
      </c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73</v>
      </c>
      <c r="G27" s="20">
        <f>SUM(G13:G26)</f>
        <v>63</v>
      </c>
      <c r="H27" s="20">
        <f>SUM(H13:H26)</f>
        <v>5</v>
      </c>
      <c r="I27" s="21">
        <f>SUM(G27:H27)/F27</f>
        <v>0.93150684931506844</v>
      </c>
      <c r="J27" s="20">
        <f t="shared" si="0"/>
        <v>5</v>
      </c>
      <c r="K27" s="21">
        <f t="shared" si="1"/>
        <v>6.8493150684931503E-2</v>
      </c>
      <c r="L27" s="20">
        <f>SUM(L13:L26)</f>
        <v>0</v>
      </c>
      <c r="M27" s="21">
        <f t="shared" si="2"/>
        <v>0</v>
      </c>
      <c r="N27" s="20">
        <f>AVERAGE(N13:N26)</f>
        <v>72.666666666666671</v>
      </c>
      <c r="O27" s="22">
        <f>AVERAGE(O13:O26)</f>
        <v>0.81333333333333335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JOSE DEL CARMEN LARA MARQUEZ</cp:lastModifiedBy>
  <cp:revision/>
  <cp:lastPrinted>2025-07-02T21:33:58Z</cp:lastPrinted>
  <dcterms:created xsi:type="dcterms:W3CDTF">2021-11-22T14:45:25Z</dcterms:created>
  <dcterms:modified xsi:type="dcterms:W3CDTF">2026-01-09T01:04:19Z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