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13_ncr:1_{4EB72B7A-DDB1-44FB-A537-0E714595717A}" xr6:coauthVersionLast="47" xr6:coauthVersionMax="47" xr10:uidLastSave="{00000000-0000-0000-0000-000000000000}"/>
  <bookViews>
    <workbookView xWindow="780" yWindow="780" windowWidth="15375" windowHeight="7785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M15" i="31"/>
  <c r="E15" i="31"/>
  <c r="D15" i="31"/>
  <c r="B15" i="31"/>
  <c r="E14" i="31"/>
  <c r="D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M15" i="30"/>
  <c r="E15" i="30"/>
  <c r="D15" i="30"/>
  <c r="B15" i="30"/>
  <c r="E14" i="30"/>
  <c r="D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J27" i="26"/>
  <c r="K27" i="26" s="1"/>
  <c r="I18" i="27"/>
  <c r="M26" i="27"/>
  <c r="J14" i="30"/>
  <c r="J18" i="30"/>
  <c r="K18" i="30" s="1"/>
  <c r="J22" i="30"/>
  <c r="K22" i="30" s="1"/>
  <c r="J14" i="3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9" i="30"/>
  <c r="I23" i="30"/>
  <c r="I16" i="31"/>
  <c r="I24" i="31"/>
  <c r="M21" i="31"/>
  <c r="M25" i="31"/>
  <c r="I13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<sst xmlns="http://schemas.openxmlformats.org/spreadsheetml/2006/main" count="145" uniqueCount="43">
  <si>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</si>
  <si>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</si>
  <si>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</si>
  <si>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</si>
  <si>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</si>
  <si>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</si>
  <si>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</si>
  <si>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</si>
  <si>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</si>
  <si>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</si>
  <si>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</si>
  <si>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</si>
  <si>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</si>
  <si>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</si>
  <si>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</si>
  <si>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</si>
  <si>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</si>
  <si>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</si>
  <si>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</si>
  <si>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</si>
  <si>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</si>
  <si>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</si>
  <si>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</si>
  <si>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</si>
  <si>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</si>
  <si>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</si>
  <si>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</si>
  <si>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</si>
  <si>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</si>
  <si>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</si>
  <si>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</si>
  <si>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M.C. JESSICA ALEJANDRA REYES LARIOS</t>
  </si>
  <si>
    <t>DESARROLLO SUSTENTABLE</t>
  </si>
  <si>
    <t>AMBIENTAL</t>
  </si>
  <si>
    <t>IAMB</t>
  </si>
  <si>
    <t>FINAL</t>
  </si>
  <si>
    <t xml:space="preserve">M.E. JOSÉ DEL CARMEN LARA MÁRQUEZ </t>
  </si>
  <si>
    <t xml:space="preserve">QUIMICA </t>
  </si>
  <si>
    <t>306-A</t>
  </si>
  <si>
    <t>102-A</t>
  </si>
  <si>
    <t>102-B</t>
  </si>
  <si>
    <t xml:space="preserve">IEME 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</si>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</sst>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33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9" t="s">
        <v>5</v>
      </c>
      <c r="K7" s="39"/>
      <c r="L7" s="39"/>
      <c r="M7" s="29" t="s">
        <v>30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36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32</v>
      </c>
      <c r="C13" s="8">
        <v>1</v>
      </c>
      <c r="D13" s="8" t="s">
        <v>38</v>
      </c>
      <c r="E13" s="8" t="s">
        <v>34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37</v>
      </c>
      <c r="C14" s="8">
        <v>1</v>
      </c>
      <c r="D14" s="8" t="s">
        <v>39</v>
      </c>
      <c r="E14" s="8" t="s">
        <v>42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37</v>
      </c>
      <c r="C15" s="8">
        <v>1</v>
      </c>
      <c r="D15" s="8" t="s">
        <v>40</v>
      </c>
      <c r="E15" s="8" t="s">
        <v>42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32</v>
      </c>
      <c r="C13" s="8">
        <v>2</v>
      </c>
      <c r="D13" s="8" t="s">
        <v>38</v>
      </c>
      <c r="E13" s="8" t="s">
        <v>34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37</v>
      </c>
      <c r="C14" s="8">
        <v>2</v>
      </c>
      <c r="D14" s="8" t="s">
        <v>39</v>
      </c>
      <c r="E14" s="8" t="s">
        <v>41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37</v>
      </c>
      <c r="C15" s="8">
        <v>2</v>
      </c>
      <c r="D15" s="8" t="s">
        <v>40</v>
      </c>
      <c r="E15" s="8" t="s">
        <v>41</v>
      </c>
      <c r="F15" s="8">
        <v>27</v>
      </c>
      <c r="G15" s="8">
        <v>26</v>
      </c>
      <c r="H15" s="8">
        <v>0</v>
      </c>
      <c r="I15" s="9"/>
      <c r="J15" s="8">
        <f t="shared" ref="J15" si="3">(F15-SUM(G15:H15))-L15</f>
        <v>1</v>
      </c>
      <c r="K15" s="9">
        <f t="shared" si="1"/>
        <v>3.7037037037037035E-2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68</v>
      </c>
      <c r="H27" s="20">
        <f>SUM(H13:H26)</f>
        <v>0</v>
      </c>
      <c r="I27" s="21">
        <f>SUM(G27:H27)/F27</f>
        <v>0.93150684931506844</v>
      </c>
      <c r="J27" s="20">
        <f t="shared" ref="J27" si="8">(F27-SUM(G27:H27))-L27</f>
        <v>5</v>
      </c>
      <c r="K27" s="21">
        <f t="shared" si="6"/>
        <v>6.8493150684931503E-2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F15" sqref="F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32</v>
      </c>
      <c r="C13" s="8">
        <v>3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>
        <v>15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>
        <f t="shared" ref="M13:M27" si="1">L13/F13</f>
        <v>0</v>
      </c>
      <c r="N13" s="8">
        <v>82</v>
      </c>
      <c r="O13" s="12">
        <v>0.81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v>3</v>
      </c>
      <c r="D14" s="8" t="str">
        <f>'1'!D14</f>
        <v>102-A</v>
      </c>
      <c r="E14" s="8" t="str">
        <f>'1'!E14</f>
        <v>IEME</v>
      </c>
      <c r="F14" s="8">
        <v>30</v>
      </c>
      <c r="G14" s="8">
        <v>25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1"/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v>3</v>
      </c>
      <c r="D15" s="8" t="str">
        <f>'1'!D15</f>
        <v>102-B</v>
      </c>
      <c r="E15" s="8" t="str">
        <f>'1'!E15</f>
        <v>IEME</v>
      </c>
      <c r="F15" s="8">
        <v>27</v>
      </c>
      <c r="G15" s="8">
        <v>25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8">
        <v>75</v>
      </c>
      <c r="O15" s="12">
        <v>0.85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3">(G16+H16)/F16</f>
        <v>#DIV/0!</v>
      </c>
      <c r="J16" s="8">
        <f t="shared" si="2"/>
        <v>0</v>
      </c>
      <c r="K16" s="9" t="e">
        <f t="shared" ref="K16:K27" si="4">J16/F16</f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2"/>
        <v>0</v>
      </c>
      <c r="K17" s="9" t="e">
        <f t="shared" si="4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65</v>
      </c>
      <c r="H27" s="20">
        <f>SUM(H13:H26)</f>
        <v>0</v>
      </c>
      <c r="I27" s="21">
        <f>SUM(G27:H27)/F27</f>
        <v>0.8904109589041096</v>
      </c>
      <c r="J27" s="20">
        <f t="shared" si="0"/>
        <v>8</v>
      </c>
      <c r="K27" s="21">
        <f t="shared" si="4"/>
        <v>0.1095890410958904</v>
      </c>
      <c r="L27" s="20">
        <f>SUM(L13:L26)</f>
        <v>0</v>
      </c>
      <c r="M27" s="21">
        <f t="shared" si="1"/>
        <v>0</v>
      </c>
      <c r="N27" s="20">
        <f>AVERAGE(N13:N26)</f>
        <v>73.666666666666671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="70" zoomScaleNormal="70" zoomScaleSheetLayoutView="100" zoomScalePageLayoutView="70" workbookViewId="0">
      <selection activeCell="R6" sqref="R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33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35</v>
      </c>
      <c r="D7" s="29"/>
      <c r="E7" s="11" t="s">
        <v>3</v>
      </c>
      <c r="F7" s="5">
        <v>3</v>
      </c>
      <c r="H7" s="4" t="s">
        <v>4</v>
      </c>
      <c r="I7" s="5">
        <v>2</v>
      </c>
      <c r="J7" s="39" t="s">
        <v>5</v>
      </c>
      <c r="K7" s="39"/>
      <c r="L7" s="39"/>
      <c r="M7" s="29" t="s">
        <v>30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32</v>
      </c>
      <c r="C13" s="8" t="s">
        <v>16</v>
      </c>
      <c r="D13" s="8" t="s">
        <v>38</v>
      </c>
      <c r="E13" s="8" t="s">
        <v>34</v>
      </c>
      <c r="F13" s="8">
        <v>16</v>
      </c>
      <c r="G13" s="8">
        <v>16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85</v>
      </c>
      <c r="O13" s="12">
        <v>0.69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 t="s">
        <v>16</v>
      </c>
      <c r="D14" s="8" t="str">
        <f>'1'!D14</f>
        <v>102-A</v>
      </c>
      <c r="E14" s="8" t="str">
        <f>'1'!E14</f>
        <v>IEME</v>
      </c>
      <c r="F14" s="8">
        <v>29</v>
      </c>
      <c r="G14" s="8">
        <v>24</v>
      </c>
      <c r="H14" s="8">
        <v>2</v>
      </c>
      <c r="I14" s="9">
        <v>0.9</v>
      </c>
      <c r="J14" s="8">
        <f>(F14-SUM(G14:H14))-L14</f>
        <v>3</v>
      </c>
      <c r="K14" s="9">
        <v>0</v>
      </c>
      <c r="L14" s="8">
        <v>0</v>
      </c>
      <c r="M14" s="9"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 t="s">
        <v>16</v>
      </c>
      <c r="D15" s="8" t="str">
        <f>'1'!D15</f>
        <v>102-B</v>
      </c>
      <c r="E15" s="8" t="str">
        <f>'1'!E15</f>
        <v>IEME</v>
      </c>
      <c r="F15" s="8">
        <v>28</v>
      </c>
      <c r="G15" s="8">
        <v>23</v>
      </c>
      <c r="H15" s="8">
        <v>3</v>
      </c>
      <c r="I15" s="9">
        <f t="shared" ref="I15:I26" si="3">(G15+H15)/F15</f>
        <v>0.9285714285714286</v>
      </c>
      <c r="J15" s="8">
        <f t="shared" ref="J15:J26" si="4">(F15-SUM(G15:H15))-L15</f>
        <v>2</v>
      </c>
      <c r="K15" s="9">
        <v>0</v>
      </c>
      <c r="L15" s="8">
        <v>0</v>
      </c>
      <c r="M15" s="9">
        <f t="shared" si="2"/>
        <v>0</v>
      </c>
      <c r="N15" s="8">
        <v>69</v>
      </c>
      <c r="O15" s="12">
        <v>0.92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63</v>
      </c>
      <c r="H27" s="20">
        <f>SUM(H13:H26)</f>
        <v>5</v>
      </c>
      <c r="I27" s="21">
        <f>SUM(G27:H27)/F27</f>
        <v>0.93150684931506844</v>
      </c>
      <c r="J27" s="20">
        <f t="shared" si="0"/>
        <v>5</v>
      </c>
      <c r="K27" s="21">
        <f t="shared" si="1"/>
        <v>6.8493150684931503E-2</v>
      </c>
      <c r="L27" s="20">
        <f>SUM(L13:L26)</f>
        <v>0</v>
      </c>
      <c r="M27" s="21">
        <f t="shared" si="2"/>
        <v>0</v>
      </c>
      <c r="N27" s="20">
        <f>AVERAGE(N13:N26)</f>
        <v>72.666666666666671</v>
      </c>
      <c r="O27" s="22">
        <f>AVERAGE(O13:O26)</f>
        <v>0.81333333333333335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2026-01-09T21:35:30Z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