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B0231A19-6F75-43D6-B15F-88BC4EF706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0" l="1"/>
  <c r="C15" i="30"/>
  <c r="C16" i="30"/>
  <c r="C17" i="30"/>
  <c r="C18" i="30"/>
  <c r="C13" i="30"/>
  <c r="C13" i="27"/>
  <c r="C14" i="27"/>
  <c r="C15" i="27"/>
  <c r="C16" i="27"/>
  <c r="C17" i="27"/>
  <c r="C18" i="27"/>
  <c r="O27" i="31"/>
  <c r="N27" i="31"/>
  <c r="L27" i="31"/>
  <c r="H27" i="31"/>
  <c r="G27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8" i="30"/>
  <c r="I18" i="30" s="1"/>
  <c r="E18" i="30"/>
  <c r="D18" i="30"/>
  <c r="B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D17" i="27"/>
  <c r="E17" i="27"/>
  <c r="F17" i="27"/>
  <c r="J17" i="27" s="1"/>
  <c r="K17" i="27" s="1"/>
  <c r="B18" i="27"/>
  <c r="D18" i="27"/>
  <c r="E18" i="27"/>
  <c r="F18" i="27"/>
  <c r="M18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K18" i="26"/>
  <c r="I18" i="26"/>
  <c r="M17" i="26"/>
  <c r="K17" i="26"/>
  <c r="I17" i="26"/>
  <c r="M16" i="26"/>
  <c r="K16" i="26"/>
  <c r="I16" i="26"/>
  <c r="M15" i="26"/>
  <c r="K15" i="26"/>
  <c r="I15" i="26"/>
  <c r="M14" i="26"/>
  <c r="K14" i="26"/>
  <c r="I14" i="26"/>
  <c r="M13" i="26"/>
  <c r="K13" i="26"/>
  <c r="I13" i="26"/>
  <c r="M17" i="27" l="1"/>
  <c r="I14" i="27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I18" i="27"/>
  <c r="J14" i="30"/>
  <c r="K14" i="30" s="1"/>
  <c r="J18" i="30"/>
  <c r="K18" i="30" s="1"/>
  <c r="J14" i="31"/>
  <c r="K14" i="31" s="1"/>
  <c r="J18" i="27"/>
  <c r="K18" i="27" s="1"/>
  <c r="I16" i="30"/>
  <c r="J18" i="31"/>
  <c r="K18" i="31" s="1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I27" i="26"/>
  <c r="M13" i="30"/>
  <c r="M17" i="30"/>
  <c r="I13" i="30"/>
  <c r="M14" i="30"/>
  <c r="J16" i="30"/>
  <c r="K16" i="30" s="1"/>
  <c r="I17" i="30"/>
  <c r="M18" i="30"/>
  <c r="J13" i="30"/>
  <c r="K13" i="30" s="1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<sst xmlns="http://schemas.openxmlformats.org/spreadsheetml/2006/main" count="141" uniqueCount="48">
  <si>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</si>
  <si>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</si>
  <si>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</si>
  <si>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</si>
  <si>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</si>
  <si>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</si>
  <si>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</si>
  <si>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</si>
  <si>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</si>
  <si>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</si>
  <si>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</si>
  <si>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</si>
  <si>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</si>
  <si>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</si>
  <si>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</si>
  <si>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</si>
  <si>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</si>
  <si>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</si>
  <si>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</si>
  <si>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</si>
  <si>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</si>
  <si>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</si>
  <si>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</si>
  <si>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</si>
  <si>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</si>
  <si>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</si>
  <si>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</si>
  <si>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</si>
  <si>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</si>
  <si>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</si>
  <si>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</si>
  <si>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</si>
  <si>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INGENIERÍA EN SISTEMAS COMPUTACIONALES</t>
  </si>
  <si>
    <t>AGO - DIC 2025</t>
  </si>
  <si>
    <t>ANA FRANCISCA LULE RANGEL</t>
  </si>
  <si>
    <t>Fundamentos de Programación</t>
  </si>
  <si>
    <t>Matemáticas Discretas</t>
  </si>
  <si>
    <t>104b</t>
  </si>
  <si>
    <t>104a</t>
  </si>
  <si>
    <t>Lenguajes de Interfaz</t>
  </si>
  <si>
    <t>Taller de Investigación I</t>
  </si>
  <si>
    <t>Taller de Desarrollo de Competencias Profesionales</t>
  </si>
  <si>
    <t>504a</t>
  </si>
  <si>
    <t>504b</t>
  </si>
  <si>
    <t>704a</t>
  </si>
  <si>
    <t>ARRT</t>
  </si>
  <si>
    <t>ISC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</si>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</sst>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topLeftCell="B10" zoomScaleNormal="100" zoomScaleSheetLayoutView="100" zoomScalePageLayoutView="70" workbookViewId="0">
      <selection activeCell="I17" sqref="I17"/>
    </sheetView>
  </sheetViews>
  <sheetFormatPr baseColWidth="10" defaultColWidth="11.453125" defaultRowHeight="12.5" x14ac:dyDescent="0.25"/>
  <cols>
    <col min="1" max="1" width="1.7265625" style="1" customWidth="1"/>
    <col min="2" max="2" width="42.90625" style="1" customWidth="1"/>
    <col min="3" max="3" width="4.7265625" style="1" bestFit="1" customWidth="1"/>
    <col min="4" max="4" width="5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9" t="s">
        <v>32</v>
      </c>
      <c r="G5" s="29"/>
      <c r="H5" s="29"/>
      <c r="I5" s="29"/>
      <c r="J5" s="29"/>
      <c r="K5" s="29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3</v>
      </c>
      <c r="D7" s="27"/>
      <c r="E7" s="11" t="s">
        <v>4</v>
      </c>
      <c r="F7" s="5">
        <v>6</v>
      </c>
      <c r="H7" s="4" t="s">
        <v>5</v>
      </c>
      <c r="I7" s="5">
        <v>5</v>
      </c>
      <c r="J7" s="28" t="s">
        <v>6</v>
      </c>
      <c r="K7" s="28"/>
      <c r="L7" s="28"/>
      <c r="M7" s="27" t="s">
        <v>33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">
        <v>34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47</v>
      </c>
      <c r="D13" s="8" t="s">
        <v>37</v>
      </c>
      <c r="E13" s="8" t="s">
        <v>46</v>
      </c>
      <c r="F13" s="8">
        <v>29</v>
      </c>
      <c r="G13" s="8"/>
      <c r="H13" s="8">
        <v>0</v>
      </c>
      <c r="I13" s="9">
        <f>(G13+H13)/F13</f>
        <v>0</v>
      </c>
      <c r="J13" s="8"/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x14ac:dyDescent="0.25">
      <c r="A14" s="17"/>
      <c r="B14" s="7" t="s">
        <v>36</v>
      </c>
      <c r="C14" s="8" t="s">
        <v>47</v>
      </c>
      <c r="D14" s="8" t="s">
        <v>38</v>
      </c>
      <c r="E14" s="8" t="s">
        <v>46</v>
      </c>
      <c r="F14" s="8">
        <v>29</v>
      </c>
      <c r="G14" s="8"/>
      <c r="H14" s="8">
        <v>0</v>
      </c>
      <c r="I14" s="9">
        <f t="shared" ref="I14:I18" si="2">(G14+H14)/F14</f>
        <v>0</v>
      </c>
      <c r="J14" s="8"/>
      <c r="K14" s="9">
        <f t="shared" si="0"/>
        <v>0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5">
      <c r="A15" s="17"/>
      <c r="B15" s="7" t="s">
        <v>39</v>
      </c>
      <c r="C15" s="8" t="s">
        <v>47</v>
      </c>
      <c r="D15" s="8" t="s">
        <v>42</v>
      </c>
      <c r="E15" s="8" t="s">
        <v>46</v>
      </c>
      <c r="F15" s="8">
        <v>19</v>
      </c>
      <c r="G15" s="8"/>
      <c r="H15" s="8">
        <v>0</v>
      </c>
      <c r="I15" s="9">
        <f t="shared" si="2"/>
        <v>0</v>
      </c>
      <c r="J15" s="8"/>
      <c r="K15" s="9">
        <f t="shared" si="0"/>
        <v>0</v>
      </c>
      <c r="L15" s="8"/>
      <c r="M15" s="9">
        <f t="shared" si="1"/>
        <v>0</v>
      </c>
      <c r="N15" s="8"/>
      <c r="O15" s="12"/>
      <c r="P15" s="17"/>
    </row>
    <row r="16" spans="1:16" s="10" customFormat="1" x14ac:dyDescent="0.25">
      <c r="A16" s="17"/>
      <c r="B16" s="7" t="s">
        <v>39</v>
      </c>
      <c r="C16" s="8" t="s">
        <v>47</v>
      </c>
      <c r="D16" s="8" t="s">
        <v>43</v>
      </c>
      <c r="E16" s="8" t="s">
        <v>46</v>
      </c>
      <c r="F16" s="8">
        <v>19</v>
      </c>
      <c r="G16" s="8"/>
      <c r="H16" s="8">
        <v>0</v>
      </c>
      <c r="I16" s="9">
        <f t="shared" si="2"/>
        <v>0</v>
      </c>
      <c r="J16" s="8"/>
      <c r="K16" s="9">
        <f t="shared" si="0"/>
        <v>0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5">
      <c r="A17" s="17"/>
      <c r="B17" s="7" t="s">
        <v>40</v>
      </c>
      <c r="C17" s="8">
        <v>1</v>
      </c>
      <c r="D17" s="8" t="s">
        <v>44</v>
      </c>
      <c r="E17" s="8" t="s">
        <v>46</v>
      </c>
      <c r="F17" s="8">
        <v>29</v>
      </c>
      <c r="G17" s="8">
        <v>26</v>
      </c>
      <c r="H17" s="8">
        <v>0</v>
      </c>
      <c r="I17" s="9">
        <f t="shared" si="2"/>
        <v>0.89655172413793105</v>
      </c>
      <c r="J17" s="8"/>
      <c r="K17" s="9">
        <f t="shared" si="0"/>
        <v>0</v>
      </c>
      <c r="L17" s="8"/>
      <c r="M17" s="9">
        <f t="shared" si="1"/>
        <v>0</v>
      </c>
      <c r="N17" s="8">
        <v>87</v>
      </c>
      <c r="O17" s="12">
        <v>0.9</v>
      </c>
      <c r="P17" s="17"/>
    </row>
    <row r="18" spans="1:16" s="10" customFormat="1" x14ac:dyDescent="0.25">
      <c r="A18" s="17"/>
      <c r="B18" s="7" t="s">
        <v>41</v>
      </c>
      <c r="C18" s="8" t="s">
        <v>47</v>
      </c>
      <c r="D18" s="8" t="s">
        <v>45</v>
      </c>
      <c r="E18" s="8" t="s">
        <v>46</v>
      </c>
      <c r="F18" s="8">
        <v>2</v>
      </c>
      <c r="G18" s="8"/>
      <c r="H18" s="8">
        <v>0</v>
      </c>
      <c r="I18" s="9">
        <f t="shared" si="2"/>
        <v>0</v>
      </c>
      <c r="J18" s="8"/>
      <c r="K18" s="9">
        <f t="shared" si="0"/>
        <v>0</v>
      </c>
      <c r="L18" s="8"/>
      <c r="M18" s="9">
        <f t="shared" si="1"/>
        <v>0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26</v>
      </c>
      <c r="H27" s="20">
        <f>SUM(H13:H26)</f>
        <v>0</v>
      </c>
      <c r="I27" s="21">
        <f>SUM(G27:H27)/F27</f>
        <v>0.20472440944881889</v>
      </c>
      <c r="J27" s="20">
        <f t="shared" ref="J13:J27" si="3">(F27-SUM(G27:H27))-L27</f>
        <v>101</v>
      </c>
      <c r="K27" s="21">
        <f t="shared" si="0"/>
        <v>0.79527559055118113</v>
      </c>
      <c r="L27" s="20">
        <f>SUM(L13:L26)</f>
        <v>0</v>
      </c>
      <c r="M27" s="21">
        <f t="shared" si="1"/>
        <v>0</v>
      </c>
      <c r="N27" s="20">
        <f>AVERAGE(N13:N26)</f>
        <v>87</v>
      </c>
      <c r="O27" s="22">
        <f>AVERAGE(O13:O26)</f>
        <v>0.9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C7:D7"/>
    <mergeCell ref="J7:L7"/>
    <mergeCell ref="M7:O7"/>
    <mergeCell ref="F5:K5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K13:K18 M13:M1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opLeftCell="A10" zoomScaleNormal="100" zoomScaleSheetLayoutView="100" zoomScalePageLayoutView="70" workbookViewId="0">
      <selection activeCell="C13" sqref="C13"/>
    </sheetView>
  </sheetViews>
  <sheetFormatPr baseColWidth="10" defaultColWidth="11.453125" defaultRowHeight="12.5" x14ac:dyDescent="0.25"/>
  <cols>
    <col min="1" max="1" width="1.7265625" style="1" customWidth="1"/>
    <col min="2" max="2" width="43.6328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27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'1'!C13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'1'!C14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'1'!C15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'1'!C16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'1'!C17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'1'!C18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opLeftCell="A4" zoomScaleNormal="100" zoomScaleSheetLayoutView="100" zoomScalePageLayoutView="70" workbookViewId="0">
      <selection activeCell="J13" sqref="J13"/>
    </sheetView>
  </sheetViews>
  <sheetFormatPr baseColWidth="10" defaultColWidth="11.453125" defaultRowHeight="12.5" x14ac:dyDescent="0.25"/>
  <cols>
    <col min="1" max="1" width="1.7265625" style="1" customWidth="1"/>
    <col min="2" max="2" width="43.453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>
        <v>3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'2'!C13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'2'!C14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'2'!C15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'2'!C16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'2'!C17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'2'!C18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F22" sqref="F22"/>
    </sheetView>
  </sheetViews>
  <sheetFormatPr baseColWidth="10" defaultColWidth="11.453125" defaultRowHeight="12.5" x14ac:dyDescent="0.25"/>
  <cols>
    <col min="1" max="1" width="1.7265625" style="1" customWidth="1"/>
    <col min="2" max="2" width="44.08984375" style="1" customWidth="1"/>
    <col min="3" max="3" width="4.7265625" style="1" bestFit="1" customWidth="1"/>
    <col min="4" max="4" width="6.6328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7" t="s">
        <v>26</v>
      </c>
      <c r="D7" s="27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28" t="s">
        <v>6</v>
      </c>
      <c r="K7" s="28"/>
      <c r="L7" s="28"/>
      <c r="M7" s="27" t="str">
        <f>'1'!M7</f>
        <v>AGO - DIC 2025</v>
      </c>
      <c r="N7" s="27"/>
      <c r="O7" s="27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7" t="str">
        <f>'1'!C9</f>
        <v>ANA FRANCISCA LULE RANGEL</v>
      </c>
      <c r="D9" s="27"/>
      <c r="E9" s="27"/>
      <c r="F9" s="27"/>
      <c r="G9" s="27"/>
      <c r="H9" s="27"/>
      <c r="I9" s="27"/>
      <c r="J9" s="27"/>
      <c r="K9" s="27"/>
      <c r="L9" s="27"/>
      <c r="M9" s="27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'1'!C13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'1'!C14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'1'!C15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'1'!C16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'1'!C17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'1'!C18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2025-07-02T21:33:58Z</cp:lastPrinted>
  <dcterms:created xsi:type="dcterms:W3CDTF">2021-11-22T14:45:25Z</dcterms:created>
  <dcterms:modified xsi:type="dcterms:W3CDTF">2025-10-08T23:01:06Z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