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greye\OneDrive\Escritorio\Materias AgoDic 2025\Reportes\Reporte 1\"/>
    </mc:Choice>
  </mc:AlternateContent>
  <xr:revisionPtr revIDLastSave="0" documentId="13_ncr:1_{AE2FCFB4-B919-4120-8ED9-B5648C5CC05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26" r:id="rId1"/>
    <sheet name="2" sheetId="27" state="hidden" r:id="rId2"/>
    <sheet name="3" sheetId="30" state="hidden" r:id="rId3"/>
    <sheet name="Final" sheetId="31" state="hidden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31" l="1"/>
  <c r="O27" i="3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C14" i="27"/>
  <c r="D14" i="27"/>
  <c r="E14" i="27"/>
  <c r="F14" i="27"/>
  <c r="M14" i="27" s="1"/>
  <c r="B15" i="27"/>
  <c r="C15" i="27"/>
  <c r="D15" i="27"/>
  <c r="E15" i="27"/>
  <c r="F15" i="27"/>
  <c r="J15" i="27" s="1"/>
  <c r="K15" i="27" s="1"/>
  <c r="B16" i="27"/>
  <c r="C16" i="27"/>
  <c r="D16" i="27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C13" i="27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26" i="26"/>
  <c r="J26" i="26"/>
  <c r="K26" i="26" s="1"/>
  <c r="I26" i="26"/>
  <c r="M25" i="26"/>
  <c r="J25" i="26"/>
  <c r="K25" i="26" s="1"/>
  <c r="I25" i="26"/>
  <c r="M24" i="26"/>
  <c r="J24" i="26"/>
  <c r="K24" i="26" s="1"/>
  <c r="I24" i="26"/>
  <c r="M23" i="26"/>
  <c r="J23" i="26"/>
  <c r="K23" i="26" s="1"/>
  <c r="I23" i="26"/>
  <c r="M22" i="26"/>
  <c r="J22" i="26"/>
  <c r="K22" i="26" s="1"/>
  <c r="I22" i="26"/>
  <c r="M21" i="26"/>
  <c r="J21" i="26"/>
  <c r="K21" i="26" s="1"/>
  <c r="I21" i="26"/>
  <c r="M20" i="26"/>
  <c r="J20" i="26"/>
  <c r="K20" i="26" s="1"/>
  <c r="I20" i="26"/>
  <c r="M19" i="26"/>
  <c r="J19" i="26"/>
  <c r="K19" i="26" s="1"/>
  <c r="I19" i="26"/>
  <c r="M18" i="26"/>
  <c r="J18" i="26"/>
  <c r="K18" i="26" s="1"/>
  <c r="I18" i="26"/>
  <c r="M17" i="26"/>
  <c r="J17" i="26"/>
  <c r="K17" i="26" s="1"/>
  <c r="I17" i="26"/>
  <c r="M16" i="26"/>
  <c r="J16" i="26"/>
  <c r="K16" i="26" s="1"/>
  <c r="I16" i="26"/>
  <c r="M15" i="26"/>
  <c r="J15" i="26"/>
  <c r="K15" i="26" s="1"/>
  <c r="I15" i="26"/>
  <c r="M14" i="26"/>
  <c r="J14" i="26"/>
  <c r="K14" i="26" s="1"/>
  <c r="I14" i="26"/>
  <c r="M13" i="26"/>
  <c r="J13" i="26"/>
  <c r="K13" i="26" s="1"/>
  <c r="I13" i="26"/>
  <c r="M17" i="27" l="1"/>
  <c r="M21" i="27"/>
  <c r="J24" i="31"/>
  <c r="K24" i="31" s="1"/>
  <c r="J19" i="27"/>
  <c r="K19" i="27" s="1"/>
  <c r="I14" i="27"/>
  <c r="M22" i="27"/>
  <c r="J26" i="27"/>
  <c r="K26" i="27" s="1"/>
  <c r="J15" i="30"/>
  <c r="K15" i="30" s="1"/>
  <c r="I24" i="27"/>
  <c r="J19" i="30"/>
  <c r="K19" i="30" s="1"/>
  <c r="M15" i="27"/>
  <c r="M20" i="27"/>
  <c r="M24" i="27"/>
  <c r="I15" i="31"/>
  <c r="J16" i="27"/>
  <c r="K16" i="27" s="1"/>
  <c r="M19" i="27"/>
  <c r="I23" i="27"/>
  <c r="J23" i="30"/>
  <c r="K23" i="30" s="1"/>
  <c r="I20" i="31"/>
  <c r="I23" i="31"/>
  <c r="M27" i="26"/>
  <c r="I15" i="27"/>
  <c r="J23" i="27"/>
  <c r="K23" i="27" s="1"/>
  <c r="J23" i="31"/>
  <c r="K23" i="31" s="1"/>
  <c r="J15" i="31"/>
  <c r="K15" i="31" s="1"/>
  <c r="J27" i="26"/>
  <c r="K27" i="26" s="1"/>
  <c r="J14" i="27"/>
  <c r="K14" i="27" s="1"/>
  <c r="I18" i="27"/>
  <c r="M26" i="27"/>
  <c r="J14" i="30"/>
  <c r="K14" i="30" s="1"/>
  <c r="J18" i="30"/>
  <c r="K18" i="30" s="1"/>
  <c r="J22" i="30"/>
  <c r="K22" i="30" s="1"/>
  <c r="J14" i="31"/>
  <c r="K14" i="31" s="1"/>
  <c r="I19" i="31"/>
  <c r="J18" i="27"/>
  <c r="K18" i="27" s="1"/>
  <c r="I22" i="27"/>
  <c r="M25" i="27"/>
  <c r="I16" i="30"/>
  <c r="I20" i="30"/>
  <c r="I24" i="30"/>
  <c r="J18" i="31"/>
  <c r="K18" i="31" s="1"/>
  <c r="J19" i="31"/>
  <c r="K19" i="31" s="1"/>
  <c r="M13" i="27"/>
  <c r="M16" i="27"/>
  <c r="I20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1" i="27"/>
  <c r="I25" i="27"/>
  <c r="I17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<sst xmlns="http://schemas.openxmlformats.org/spreadsheetml/2006/main" count="134" uniqueCount="42">
  <si>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</si>
  <si>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</si>
  <si>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</si>
  <si>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</si>
  <si>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</si>
  <si>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</si>
  <si>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</si>
  <si>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</si>
  <si>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</si>
  <si>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</si>
  <si>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</si>
  <si>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</si>
  <si>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</si>
  <si>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</si>
  <si>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</si>
  <si>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</si>
  <si>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</si>
  <si>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</si>
  <si>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</si>
  <si>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</si>
  <si>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</si>
  <si>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</si>
  <si>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</si>
  <si>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</si>
  <si>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</si>
  <si>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</si>
  <si>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</si>
  <si>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</si>
  <si>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</si>
  <si>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</si>
  <si>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</si>
  <si>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</si>
  <si>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MECATRONICA</t>
  </si>
  <si>
    <t>AGO-DIC 2024</t>
  </si>
  <si>
    <t>DR. GUILLERMO REYES MORALES</t>
  </si>
  <si>
    <t>CIRCUITOS HIDRAULICOS Y NEUMATICOS</t>
  </si>
  <si>
    <t>SISTEMAS EMBEBIDOS BASADOS EN PROCESAMIENTO DIGITAL DE SEÑALES</t>
  </si>
  <si>
    <t>MANUFACTURA FLEXIBLE ASISTIDA POR SOFTWARE</t>
  </si>
  <si>
    <t>711A</t>
  </si>
  <si>
    <t>711B</t>
  </si>
  <si>
    <t>911A</t>
  </si>
  <si>
    <t>IMCT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</si>
</sst>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tabSelected="1" view="pageBreakPreview" topLeftCell="A2" zoomScaleNormal="100" zoomScaleSheetLayoutView="100" zoomScalePageLayoutView="70" workbookViewId="0">
      <selection activeCell="L16" sqref="L16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">
      <c r="A2" s="14"/>
      <c r="B2" s="23" t="s">
        <v>28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5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5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5">
      <c r="A5" s="16"/>
      <c r="B5" s="26" t="s">
        <v>1</v>
      </c>
      <c r="C5" s="26"/>
      <c r="D5" s="26"/>
      <c r="E5" s="26"/>
      <c r="F5" s="27" t="s">
        <v>32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3</v>
      </c>
      <c r="D7" s="28"/>
      <c r="E7" s="11" t="s">
        <v>4</v>
      </c>
      <c r="F7" s="5">
        <v>4</v>
      </c>
      <c r="H7" s="4" t="s">
        <v>5</v>
      </c>
      <c r="I7" s="5">
        <v>3</v>
      </c>
      <c r="J7" s="29" t="s">
        <v>6</v>
      </c>
      <c r="K7" s="29"/>
      <c r="L7" s="29"/>
      <c r="M7" s="28" t="s">
        <v>33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">
        <v>34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7" t="s">
        <v>35</v>
      </c>
      <c r="C13" s="8" t="s">
        <v>20</v>
      </c>
      <c r="D13" s="8" t="s">
        <v>38</v>
      </c>
      <c r="E13" s="8" t="s">
        <v>41</v>
      </c>
      <c r="F13" s="8">
        <v>14</v>
      </c>
      <c r="G13" s="8">
        <v>14</v>
      </c>
      <c r="H13" s="8">
        <v>0</v>
      </c>
      <c r="I13" s="9">
        <f>(G13+H13)/F13</f>
        <v>1</v>
      </c>
      <c r="J13" s="8">
        <f t="shared" ref="J13:J27" si="0">(F13-SUM(G13:H13))-L13</f>
        <v>0</v>
      </c>
      <c r="K13" s="9">
        <f t="shared" ref="K13:K27" si="1">J13/F13</f>
        <v>0</v>
      </c>
      <c r="L13" s="8"/>
      <c r="M13" s="9">
        <f t="shared" ref="M13:M27" si="2">L13/F13</f>
        <v>0</v>
      </c>
      <c r="N13" s="8">
        <v>86</v>
      </c>
      <c r="O13" s="12">
        <v>0.21</v>
      </c>
      <c r="P13" s="17"/>
    </row>
    <row r="14" spans="1:16" s="10" customFormat="1" x14ac:dyDescent="0.25">
      <c r="A14" s="17"/>
      <c r="B14" s="7" t="s">
        <v>35</v>
      </c>
      <c r="C14" s="8" t="s">
        <v>20</v>
      </c>
      <c r="D14" s="8" t="s">
        <v>39</v>
      </c>
      <c r="E14" s="8" t="s">
        <v>41</v>
      </c>
      <c r="F14" s="8">
        <v>15</v>
      </c>
      <c r="G14" s="8">
        <v>15</v>
      </c>
      <c r="H14" s="8">
        <v>0</v>
      </c>
      <c r="I14" s="9">
        <f t="shared" ref="I14:I26" si="3">(G14+H14)/F14</f>
        <v>1</v>
      </c>
      <c r="J14" s="8">
        <f>(F14-SUM(G14:H14))-L14</f>
        <v>0</v>
      </c>
      <c r="K14" s="9">
        <f t="shared" si="1"/>
        <v>0</v>
      </c>
      <c r="L14" s="8"/>
      <c r="M14" s="9">
        <f t="shared" si="2"/>
        <v>0</v>
      </c>
      <c r="N14" s="8">
        <v>86</v>
      </c>
      <c r="O14" s="12">
        <v>0.6</v>
      </c>
      <c r="P14" s="17"/>
    </row>
    <row r="15" spans="1:16" s="10" customFormat="1" ht="26.4" x14ac:dyDescent="0.25">
      <c r="A15" s="17"/>
      <c r="B15" s="7" t="s">
        <v>36</v>
      </c>
      <c r="C15" s="8" t="s">
        <v>20</v>
      </c>
      <c r="D15" s="8" t="s">
        <v>38</v>
      </c>
      <c r="E15" s="8" t="s">
        <v>41</v>
      </c>
      <c r="F15" s="8">
        <v>13</v>
      </c>
      <c r="G15" s="8">
        <v>13</v>
      </c>
      <c r="H15" s="8">
        <v>0</v>
      </c>
      <c r="I15" s="9">
        <f t="shared" si="3"/>
        <v>1</v>
      </c>
      <c r="J15" s="8">
        <f t="shared" ref="J15:J26" si="4">(F15-SUM(G15:H15))-L15</f>
        <v>0</v>
      </c>
      <c r="K15" s="9">
        <f t="shared" si="1"/>
        <v>0</v>
      </c>
      <c r="L15" s="8"/>
      <c r="M15" s="9">
        <f t="shared" si="2"/>
        <v>0</v>
      </c>
      <c r="N15" s="8">
        <v>84</v>
      </c>
      <c r="O15" s="12">
        <v>0.46</v>
      </c>
      <c r="P15" s="17"/>
    </row>
    <row r="16" spans="1:16" s="10" customFormat="1" ht="26.4" x14ac:dyDescent="0.25">
      <c r="A16" s="17"/>
      <c r="B16" s="7" t="s">
        <v>37</v>
      </c>
      <c r="C16" s="8" t="s">
        <v>20</v>
      </c>
      <c r="D16" s="8" t="s">
        <v>40</v>
      </c>
      <c r="E16" s="8" t="s">
        <v>41</v>
      </c>
      <c r="F16" s="8">
        <v>2</v>
      </c>
      <c r="G16" s="8">
        <v>2</v>
      </c>
      <c r="H16" s="8">
        <v>0</v>
      </c>
      <c r="I16" s="9">
        <f t="shared" si="3"/>
        <v>1</v>
      </c>
      <c r="J16" s="8">
        <f t="shared" si="4"/>
        <v>0</v>
      </c>
      <c r="K16" s="9">
        <f t="shared" si="1"/>
        <v>0</v>
      </c>
      <c r="L16" s="8"/>
      <c r="M16" s="9">
        <f t="shared" si="2"/>
        <v>0</v>
      </c>
      <c r="N16" s="8">
        <v>85</v>
      </c>
      <c r="O16" s="12">
        <v>1</v>
      </c>
      <c r="P16" s="17"/>
    </row>
    <row r="17" spans="1:16" s="10" customFormat="1" x14ac:dyDescent="0.25">
      <c r="A17" s="17"/>
      <c r="B17" s="7"/>
      <c r="C17" s="8"/>
      <c r="D17" s="8"/>
      <c r="E17" s="8"/>
      <c r="F17" s="8"/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44</v>
      </c>
      <c r="G27" s="20">
        <f>SUM(G13:G26)</f>
        <v>44</v>
      </c>
      <c r="H27" s="20">
        <f>SUM(H13:H26)</f>
        <v>0</v>
      </c>
      <c r="I27" s="21">
        <f>SUM(G27:H27)/F27</f>
        <v>1</v>
      </c>
      <c r="J27" s="20">
        <f t="shared" si="0"/>
        <v>0</v>
      </c>
      <c r="K27" s="21">
        <f t="shared" si="1"/>
        <v>0</v>
      </c>
      <c r="L27" s="20">
        <f>SUM(L13:L26)</f>
        <v>0</v>
      </c>
      <c r="M27" s="21">
        <f t="shared" si="2"/>
        <v>0</v>
      </c>
      <c r="N27" s="20">
        <f>AVERAGE(N13:N26)</f>
        <v>85.25</v>
      </c>
      <c r="O27" s="22">
        <f>AVERAGE(O13:O26)</f>
        <v>0.5675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zoomScaleNormal="100" zoomScaleSheetLayoutView="100" zoomScalePageLayoutView="70" workbookViewId="0">
      <selection activeCell="A4" sqref="A4:XFD4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">
      <c r="A2" s="14"/>
      <c r="B2" s="23" t="s">
        <v>29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5">
      <c r="A5" s="16"/>
      <c r="B5" s="26" t="s">
        <v>1</v>
      </c>
      <c r="C5" s="26"/>
      <c r="D5" s="26"/>
      <c r="E5" s="26"/>
      <c r="F5" s="27" t="str">
        <f>'1'!F5</f>
        <v>MECATRONICA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29" t="s">
        <v>6</v>
      </c>
      <c r="K7" s="29"/>
      <c r="L7" s="29"/>
      <c r="M7" s="28" t="str">
        <f>'1'!M7</f>
        <v>AGO-DIC 2024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DR. GUILLERMO REYES MORALES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13" t="str">
        <f>'1'!B13</f>
        <v>CIRCUITOS HIDRAULICOS Y NEUMATICOS</v>
      </c>
      <c r="C13" s="8" t="str">
        <f>'1'!C13</f>
        <v>I</v>
      </c>
      <c r="D13" s="8" t="str">
        <f>'1'!D13</f>
        <v>711A</v>
      </c>
      <c r="E13" s="8" t="str">
        <f>'1'!E13</f>
        <v>IMCT</v>
      </c>
      <c r="F13" s="8">
        <f>'1'!F13</f>
        <v>14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14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 t="str">
        <f>'1'!B14</f>
        <v>CIRCUITOS HIDRAULICOS Y NEUMATICOS</v>
      </c>
      <c r="C14" s="8" t="str">
        <f>'1'!C14</f>
        <v>I</v>
      </c>
      <c r="D14" s="8" t="str">
        <f>'1'!D14</f>
        <v>711B</v>
      </c>
      <c r="E14" s="8" t="str">
        <f>'1'!E14</f>
        <v>IMCT</v>
      </c>
      <c r="F14" s="8">
        <f>'1'!F14</f>
        <v>15</v>
      </c>
      <c r="G14" s="8"/>
      <c r="H14" s="8">
        <v>0</v>
      </c>
      <c r="I14" s="9">
        <f t="shared" ref="I14:I26" si="3">(G14+H14)/F14</f>
        <v>0</v>
      </c>
      <c r="J14" s="8">
        <f>(F14-SUM(G14:H14))-L14</f>
        <v>15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13" t="str">
        <f>'1'!B15</f>
        <v>SISTEMAS EMBEBIDOS BASADOS EN PROCESAMIENTO DIGITAL DE SEÑALES</v>
      </c>
      <c r="C15" s="8" t="str">
        <f>'1'!C15</f>
        <v>I</v>
      </c>
      <c r="D15" s="8" t="str">
        <f>'1'!D15</f>
        <v>711A</v>
      </c>
      <c r="E15" s="8" t="str">
        <f>'1'!E15</f>
        <v>IMCT</v>
      </c>
      <c r="F15" s="8">
        <f>'1'!F15</f>
        <v>13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13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5">
      <c r="A16" s="17"/>
      <c r="B16" s="13" t="str">
        <f>'1'!B16</f>
        <v>MANUFACTURA FLEXIBLE ASISTIDA POR SOFTWARE</v>
      </c>
      <c r="C16" s="8" t="str">
        <f>'1'!C16</f>
        <v>I</v>
      </c>
      <c r="D16" s="8" t="str">
        <f>'1'!D16</f>
        <v>911A</v>
      </c>
      <c r="E16" s="8" t="str">
        <f>'1'!E16</f>
        <v>IMCT</v>
      </c>
      <c r="F16" s="8">
        <f>'1'!F16</f>
        <v>2</v>
      </c>
      <c r="G16" s="8"/>
      <c r="H16" s="8">
        <v>0</v>
      </c>
      <c r="I16" s="9">
        <f t="shared" si="3"/>
        <v>0</v>
      </c>
      <c r="J16" s="8">
        <f t="shared" si="4"/>
        <v>2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44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44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">
      <c r="A2" s="14"/>
      <c r="B2" s="23" t="s">
        <v>30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5">
      <c r="A5" s="16"/>
      <c r="B5" s="26" t="s">
        <v>1</v>
      </c>
      <c r="C5" s="26"/>
      <c r="D5" s="26"/>
      <c r="E5" s="26"/>
      <c r="F5" s="27" t="str">
        <f>'1'!F5</f>
        <v>MECATRONICA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>
        <v>3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29" t="s">
        <v>6</v>
      </c>
      <c r="K7" s="29"/>
      <c r="L7" s="29"/>
      <c r="M7" s="28" t="str">
        <f>'1'!M7</f>
        <v>AGO-DIC 2024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DR. GUILLERMO REYES MORALES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13" t="str">
        <f>'1'!B13</f>
        <v>CIRCUITOS HIDRAULICOS Y NEUMATICOS</v>
      </c>
      <c r="C13" s="8" t="str">
        <f>'1'!C13</f>
        <v>I</v>
      </c>
      <c r="D13" s="8" t="str">
        <f>'1'!D13</f>
        <v>711A</v>
      </c>
      <c r="E13" s="8" t="str">
        <f>'1'!E13</f>
        <v>IMCT</v>
      </c>
      <c r="F13" s="8">
        <f>'1'!F13</f>
        <v>14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14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 t="str">
        <f>'1'!B14</f>
        <v>CIRCUITOS HIDRAULICOS Y NEUMATICOS</v>
      </c>
      <c r="C14" s="8" t="str">
        <f>'1'!C14</f>
        <v>I</v>
      </c>
      <c r="D14" s="8" t="str">
        <f>'1'!D14</f>
        <v>711B</v>
      </c>
      <c r="E14" s="8" t="str">
        <f>'1'!E14</f>
        <v>IMCT</v>
      </c>
      <c r="F14" s="8">
        <f>'1'!F14</f>
        <v>15</v>
      </c>
      <c r="G14" s="8"/>
      <c r="H14" s="8">
        <v>0</v>
      </c>
      <c r="I14" s="9">
        <f t="shared" ref="I14:I26" si="3">(G14+H14)/F14</f>
        <v>0</v>
      </c>
      <c r="J14" s="8">
        <f>(F14-SUM(G14:H14))-L14</f>
        <v>15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13" t="str">
        <f>'1'!B15</f>
        <v>SISTEMAS EMBEBIDOS BASADOS EN PROCESAMIENTO DIGITAL DE SEÑALES</v>
      </c>
      <c r="C15" s="8" t="str">
        <f>'1'!C15</f>
        <v>I</v>
      </c>
      <c r="D15" s="8" t="str">
        <f>'1'!D15</f>
        <v>711A</v>
      </c>
      <c r="E15" s="8" t="str">
        <f>'1'!E15</f>
        <v>IMCT</v>
      </c>
      <c r="F15" s="8">
        <f>'1'!F15</f>
        <v>13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13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5">
      <c r="A16" s="17"/>
      <c r="B16" s="13" t="str">
        <f>'1'!B16</f>
        <v>MANUFACTURA FLEXIBLE ASISTIDA POR SOFTWARE</v>
      </c>
      <c r="C16" s="8" t="str">
        <f>'1'!C16</f>
        <v>I</v>
      </c>
      <c r="D16" s="8" t="str">
        <f>'1'!D16</f>
        <v>911A</v>
      </c>
      <c r="E16" s="8" t="str">
        <f>'1'!E16</f>
        <v>IMCT</v>
      </c>
      <c r="F16" s="8">
        <f>'1'!F16</f>
        <v>2</v>
      </c>
      <c r="G16" s="8"/>
      <c r="H16" s="8">
        <v>0</v>
      </c>
      <c r="I16" s="9">
        <f t="shared" si="3"/>
        <v>0</v>
      </c>
      <c r="J16" s="8">
        <f t="shared" si="4"/>
        <v>2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44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44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zoomScaleNormal="100" zoomScaleSheetLayoutView="100" zoomScalePageLayoutView="70" workbookViewId="0">
      <selection activeCell="F5" sqref="F5:I5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">
      <c r="A2" s="14"/>
      <c r="B2" s="23" t="s">
        <v>31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5">
      <c r="A5" s="16"/>
      <c r="B5" s="26" t="s">
        <v>1</v>
      </c>
      <c r="C5" s="26"/>
      <c r="D5" s="26"/>
      <c r="E5" s="26"/>
      <c r="F5" s="27" t="str">
        <f>'1'!F5</f>
        <v>MECATRONICA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29" t="s">
        <v>6</v>
      </c>
      <c r="K7" s="29"/>
      <c r="L7" s="29"/>
      <c r="M7" s="28" t="str">
        <f>'1'!M7</f>
        <v>AGO-DIC 2024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DR. GUILLERMO REYES MORALES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13" t="str">
        <f>'1'!B13</f>
        <v>CIRCUITOS HIDRAULICOS Y NEUMATICOS</v>
      </c>
      <c r="C13" s="8" t="str">
        <f>'1'!C13</f>
        <v>I</v>
      </c>
      <c r="D13" s="8" t="str">
        <f>'1'!D13</f>
        <v>711A</v>
      </c>
      <c r="E13" s="8" t="str">
        <f>'1'!E13</f>
        <v>IMCT</v>
      </c>
      <c r="F13" s="8">
        <f>'1'!F13</f>
        <v>14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14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 t="str">
        <f>'1'!B14</f>
        <v>CIRCUITOS HIDRAULICOS Y NEUMATICOS</v>
      </c>
      <c r="C14" s="8" t="str">
        <f>'1'!C14</f>
        <v>I</v>
      </c>
      <c r="D14" s="8" t="str">
        <f>'1'!D14</f>
        <v>711B</v>
      </c>
      <c r="E14" s="8" t="str">
        <f>'1'!E14</f>
        <v>IMCT</v>
      </c>
      <c r="F14" s="8">
        <f>'1'!F14</f>
        <v>15</v>
      </c>
      <c r="G14" s="8"/>
      <c r="H14" s="8">
        <v>0</v>
      </c>
      <c r="I14" s="9">
        <f t="shared" ref="I14:I26" si="3">(G14+H14)/F14</f>
        <v>0</v>
      </c>
      <c r="J14" s="8">
        <f>(F14-SUM(G14:H14))-L14</f>
        <v>15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13" t="str">
        <f>'1'!B15</f>
        <v>SISTEMAS EMBEBIDOS BASADOS EN PROCESAMIENTO DIGITAL DE SEÑALES</v>
      </c>
      <c r="C15" s="8" t="str">
        <f>'1'!C15</f>
        <v>I</v>
      </c>
      <c r="D15" s="8" t="str">
        <f>'1'!D15</f>
        <v>711A</v>
      </c>
      <c r="E15" s="8" t="str">
        <f>'1'!E15</f>
        <v>IMCT</v>
      </c>
      <c r="F15" s="8">
        <f>'1'!F15</f>
        <v>13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13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5">
      <c r="A16" s="17"/>
      <c r="B16" s="13" t="str">
        <f>'1'!B16</f>
        <v>MANUFACTURA FLEXIBLE ASISTIDA POR SOFTWARE</v>
      </c>
      <c r="C16" s="8" t="str">
        <f>'1'!C16</f>
        <v>I</v>
      </c>
      <c r="D16" s="8" t="str">
        <f>'1'!D16</f>
        <v>911A</v>
      </c>
      <c r="E16" s="8" t="str">
        <f>'1'!E16</f>
        <v>IMCT</v>
      </c>
      <c r="F16" s="8">
        <f>'1'!F16</f>
        <v>2</v>
      </c>
      <c r="G16" s="8"/>
      <c r="H16" s="8">
        <v>0</v>
      </c>
      <c r="I16" s="9">
        <f t="shared" si="3"/>
        <v>0</v>
      </c>
      <c r="J16" s="8">
        <f t="shared" si="4"/>
        <v>2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44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44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Guillermo REYES MORALES</cp:lastModifiedBy>
  <cp:revision/>
  <cp:lastPrinted>2025-07-02T21:33:58Z</cp:lastPrinted>
  <dcterms:created xsi:type="dcterms:W3CDTF">2021-11-22T14:45:25Z</dcterms:created>
  <dcterms:modified xsi:type="dcterms:W3CDTF">2025-10-29T19:35:19Z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