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greye\OneDrive\Escritorio\Materias AgoDic 2025\Reportes\Reporte 2\"/>
    </mc:Choice>
  </mc:AlternateContent>
  <xr:revisionPtr revIDLastSave="0" documentId="13_ncr:1_{0FC41F9E-9535-41CB-8458-C229362D5DA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26" r:id="rId1"/>
    <sheet name="2" sheetId="27" r:id="rId2"/>
    <sheet name="3" sheetId="30" state="hidden" r:id="rId3"/>
    <sheet name="Final" sheetId="31" state="hidden" r:id="rId4"/>
  </sheets>
  <definedNames>
    <definedName name="_xlnm.Print_Area" localSheetId="0">'1'!$A$1:$P$30</definedName>
    <definedName name="_xlnm.Print_Area" localSheetId="1">'2'!$A$1:$P$30</definedName>
    <definedName name="_xlnm.Print_Area" localSheetId="2">'3'!$A$1:$P$30</definedName>
    <definedName name="_xlnm.Print_Area" localSheetId="3">Final!$B$3:$O$30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7" i="27" l="1"/>
  <c r="F5" i="31"/>
  <c r="O27" i="31"/>
  <c r="N27" i="31"/>
  <c r="L27" i="31"/>
  <c r="H27" i="31"/>
  <c r="G27" i="31"/>
  <c r="F26" i="31"/>
  <c r="J26" i="31" s="1"/>
  <c r="K26" i="31" s="1"/>
  <c r="E26" i="31"/>
  <c r="D26" i="31"/>
  <c r="C26" i="31"/>
  <c r="B26" i="31"/>
  <c r="F25" i="31"/>
  <c r="J25" i="31" s="1"/>
  <c r="K25" i="31" s="1"/>
  <c r="E25" i="31"/>
  <c r="D25" i="31"/>
  <c r="C25" i="31"/>
  <c r="B25" i="31"/>
  <c r="F24" i="31"/>
  <c r="M24" i="31" s="1"/>
  <c r="E24" i="31"/>
  <c r="D24" i="31"/>
  <c r="C24" i="31"/>
  <c r="B24" i="31"/>
  <c r="F23" i="31"/>
  <c r="M23" i="31" s="1"/>
  <c r="E23" i="31"/>
  <c r="D23" i="31"/>
  <c r="C23" i="31"/>
  <c r="B23" i="31"/>
  <c r="F22" i="31"/>
  <c r="J22" i="31" s="1"/>
  <c r="K22" i="31" s="1"/>
  <c r="E22" i="31"/>
  <c r="D22" i="31"/>
  <c r="C22" i="31"/>
  <c r="B22" i="31"/>
  <c r="F21" i="31"/>
  <c r="J21" i="31" s="1"/>
  <c r="K21" i="31" s="1"/>
  <c r="E21" i="31"/>
  <c r="D21" i="31"/>
  <c r="C21" i="31"/>
  <c r="B21" i="31"/>
  <c r="F20" i="31"/>
  <c r="M20" i="31" s="1"/>
  <c r="E20" i="31"/>
  <c r="D20" i="31"/>
  <c r="C20" i="31"/>
  <c r="B20" i="31"/>
  <c r="F19" i="31"/>
  <c r="M19" i="31" s="1"/>
  <c r="E19" i="31"/>
  <c r="D19" i="31"/>
  <c r="C19" i="31"/>
  <c r="B19" i="31"/>
  <c r="F18" i="31"/>
  <c r="I18" i="31" s="1"/>
  <c r="E18" i="31"/>
  <c r="D18" i="31"/>
  <c r="C18" i="31"/>
  <c r="B18" i="31"/>
  <c r="F17" i="31"/>
  <c r="M17" i="31" s="1"/>
  <c r="E17" i="31"/>
  <c r="D17" i="31"/>
  <c r="C17" i="31"/>
  <c r="B17" i="31"/>
  <c r="F16" i="31"/>
  <c r="M16" i="31" s="1"/>
  <c r="E16" i="31"/>
  <c r="D16" i="31"/>
  <c r="C16" i="31"/>
  <c r="B16" i="31"/>
  <c r="F15" i="31"/>
  <c r="M15" i="31" s="1"/>
  <c r="E15" i="31"/>
  <c r="D15" i="31"/>
  <c r="C15" i="31"/>
  <c r="B15" i="31"/>
  <c r="F14" i="31"/>
  <c r="I14" i="31" s="1"/>
  <c r="E14" i="31"/>
  <c r="D14" i="31"/>
  <c r="C14" i="31"/>
  <c r="B14" i="31"/>
  <c r="F13" i="31"/>
  <c r="M13" i="31" s="1"/>
  <c r="E13" i="31"/>
  <c r="D13" i="31"/>
  <c r="C13" i="31"/>
  <c r="B13" i="31"/>
  <c r="C9" i="31"/>
  <c r="M7" i="31"/>
  <c r="I7" i="31"/>
  <c r="F7" i="31"/>
  <c r="O27" i="30"/>
  <c r="N27" i="30"/>
  <c r="L27" i="30"/>
  <c r="H27" i="30"/>
  <c r="G27" i="30"/>
  <c r="F26" i="30"/>
  <c r="J26" i="30" s="1"/>
  <c r="K26" i="30" s="1"/>
  <c r="E26" i="30"/>
  <c r="D26" i="30"/>
  <c r="C26" i="30"/>
  <c r="B26" i="30"/>
  <c r="F25" i="30"/>
  <c r="J25" i="30" s="1"/>
  <c r="K25" i="30" s="1"/>
  <c r="E25" i="30"/>
  <c r="D25" i="30"/>
  <c r="C25" i="30"/>
  <c r="B25" i="30"/>
  <c r="F24" i="30"/>
  <c r="M24" i="30" s="1"/>
  <c r="E24" i="30"/>
  <c r="D24" i="30"/>
  <c r="C24" i="30"/>
  <c r="B24" i="30"/>
  <c r="F23" i="30"/>
  <c r="M23" i="30" s="1"/>
  <c r="E23" i="30"/>
  <c r="D23" i="30"/>
  <c r="C23" i="30"/>
  <c r="B23" i="30"/>
  <c r="F22" i="30"/>
  <c r="I22" i="30" s="1"/>
  <c r="E22" i="30"/>
  <c r="D22" i="30"/>
  <c r="C22" i="30"/>
  <c r="B22" i="30"/>
  <c r="F21" i="30"/>
  <c r="J21" i="30" s="1"/>
  <c r="K21" i="30" s="1"/>
  <c r="E21" i="30"/>
  <c r="D21" i="30"/>
  <c r="C21" i="30"/>
  <c r="B21" i="30"/>
  <c r="F20" i="30"/>
  <c r="M20" i="30" s="1"/>
  <c r="E20" i="30"/>
  <c r="D20" i="30"/>
  <c r="C20" i="30"/>
  <c r="B20" i="30"/>
  <c r="F19" i="30"/>
  <c r="M19" i="30" s="1"/>
  <c r="E19" i="30"/>
  <c r="D19" i="30"/>
  <c r="C19" i="30"/>
  <c r="B19" i="30"/>
  <c r="F18" i="30"/>
  <c r="I18" i="30" s="1"/>
  <c r="E18" i="30"/>
  <c r="D18" i="30"/>
  <c r="C18" i="30"/>
  <c r="B18" i="30"/>
  <c r="F17" i="30"/>
  <c r="J17" i="30" s="1"/>
  <c r="K17" i="30" s="1"/>
  <c r="E17" i="30"/>
  <c r="D17" i="30"/>
  <c r="C17" i="30"/>
  <c r="B17" i="30"/>
  <c r="F16" i="30"/>
  <c r="M16" i="30" s="1"/>
  <c r="E16" i="30"/>
  <c r="D16" i="30"/>
  <c r="C16" i="30"/>
  <c r="B16" i="30"/>
  <c r="F15" i="30"/>
  <c r="M15" i="30" s="1"/>
  <c r="E15" i="30"/>
  <c r="D15" i="30"/>
  <c r="C15" i="30"/>
  <c r="B15" i="30"/>
  <c r="F14" i="30"/>
  <c r="I14" i="30" s="1"/>
  <c r="E14" i="30"/>
  <c r="D14" i="30"/>
  <c r="C14" i="30"/>
  <c r="B14" i="30"/>
  <c r="F13" i="30"/>
  <c r="E13" i="30"/>
  <c r="D13" i="30"/>
  <c r="C13" i="30"/>
  <c r="B13" i="30"/>
  <c r="C9" i="30"/>
  <c r="M7" i="30"/>
  <c r="I7" i="30"/>
  <c r="F7" i="30"/>
  <c r="F5" i="30"/>
  <c r="C9" i="27"/>
  <c r="F5" i="27"/>
  <c r="I7" i="27"/>
  <c r="F7" i="27"/>
  <c r="B14" i="27"/>
  <c r="D14" i="27"/>
  <c r="E14" i="27"/>
  <c r="F14" i="27"/>
  <c r="M14" i="27" s="1"/>
  <c r="B15" i="27"/>
  <c r="D15" i="27"/>
  <c r="E15" i="27"/>
  <c r="F15" i="27"/>
  <c r="J15" i="27" s="1"/>
  <c r="K15" i="27" s="1"/>
  <c r="B16" i="27"/>
  <c r="D16" i="27"/>
  <c r="E16" i="27"/>
  <c r="F16" i="27"/>
  <c r="I16" i="27" s="1"/>
  <c r="B17" i="27"/>
  <c r="C17" i="27"/>
  <c r="D17" i="27"/>
  <c r="E17" i="27"/>
  <c r="F17" i="27"/>
  <c r="J17" i="27" s="1"/>
  <c r="K17" i="27" s="1"/>
  <c r="B18" i="27"/>
  <c r="C18" i="27"/>
  <c r="D18" i="27"/>
  <c r="E18" i="27"/>
  <c r="F18" i="27"/>
  <c r="M18" i="27" s="1"/>
  <c r="B19" i="27"/>
  <c r="C19" i="27"/>
  <c r="D19" i="27"/>
  <c r="E19" i="27"/>
  <c r="F19" i="27"/>
  <c r="I19" i="27" s="1"/>
  <c r="B20" i="27"/>
  <c r="C20" i="27"/>
  <c r="D20" i="27"/>
  <c r="E20" i="27"/>
  <c r="F20" i="27"/>
  <c r="J20" i="27" s="1"/>
  <c r="K20" i="27" s="1"/>
  <c r="B21" i="27"/>
  <c r="C21" i="27"/>
  <c r="D21" i="27"/>
  <c r="E21" i="27"/>
  <c r="F21" i="27"/>
  <c r="J21" i="27" s="1"/>
  <c r="K21" i="27" s="1"/>
  <c r="B22" i="27"/>
  <c r="C22" i="27"/>
  <c r="D22" i="27"/>
  <c r="E22" i="27"/>
  <c r="F22" i="27"/>
  <c r="J22" i="27" s="1"/>
  <c r="K22" i="27" s="1"/>
  <c r="B23" i="27"/>
  <c r="C23" i="27"/>
  <c r="D23" i="27"/>
  <c r="E23" i="27"/>
  <c r="F23" i="27"/>
  <c r="M23" i="27" s="1"/>
  <c r="B24" i="27"/>
  <c r="C24" i="27"/>
  <c r="D24" i="27"/>
  <c r="E24" i="27"/>
  <c r="F24" i="27"/>
  <c r="J24" i="27" s="1"/>
  <c r="K24" i="27" s="1"/>
  <c r="B25" i="27"/>
  <c r="C25" i="27"/>
  <c r="D25" i="27"/>
  <c r="E25" i="27"/>
  <c r="F25" i="27"/>
  <c r="J25" i="27" s="1"/>
  <c r="K25" i="27" s="1"/>
  <c r="B26" i="27"/>
  <c r="C26" i="27"/>
  <c r="D26" i="27"/>
  <c r="E26" i="27"/>
  <c r="F26" i="27"/>
  <c r="I26" i="27" s="1"/>
  <c r="D13" i="27"/>
  <c r="E13" i="27"/>
  <c r="F13" i="27"/>
  <c r="J13" i="27" s="1"/>
  <c r="K13" i="27" s="1"/>
  <c r="B13" i="27"/>
  <c r="O27" i="27"/>
  <c r="N27" i="27"/>
  <c r="L27" i="27"/>
  <c r="H27" i="27"/>
  <c r="G27" i="27"/>
  <c r="O27" i="26"/>
  <c r="N27" i="26"/>
  <c r="L27" i="26"/>
  <c r="H27" i="26"/>
  <c r="G27" i="26"/>
  <c r="F27" i="26"/>
  <c r="M26" i="26"/>
  <c r="J26" i="26"/>
  <c r="K26" i="26" s="1"/>
  <c r="I26" i="26"/>
  <c r="M25" i="26"/>
  <c r="J25" i="26"/>
  <c r="K25" i="26" s="1"/>
  <c r="I25" i="26"/>
  <c r="M24" i="26"/>
  <c r="J24" i="26"/>
  <c r="K24" i="26" s="1"/>
  <c r="I24" i="26"/>
  <c r="M23" i="26"/>
  <c r="J23" i="26"/>
  <c r="K23" i="26" s="1"/>
  <c r="I23" i="26"/>
  <c r="M22" i="26"/>
  <c r="J22" i="26"/>
  <c r="K22" i="26" s="1"/>
  <c r="I22" i="26"/>
  <c r="M21" i="26"/>
  <c r="J21" i="26"/>
  <c r="K21" i="26" s="1"/>
  <c r="I21" i="26"/>
  <c r="M20" i="26"/>
  <c r="J20" i="26"/>
  <c r="K20" i="26" s="1"/>
  <c r="I20" i="26"/>
  <c r="M19" i="26"/>
  <c r="J19" i="26"/>
  <c r="K19" i="26" s="1"/>
  <c r="I19" i="26"/>
  <c r="M18" i="26"/>
  <c r="J18" i="26"/>
  <c r="K18" i="26" s="1"/>
  <c r="I18" i="26"/>
  <c r="M17" i="26"/>
  <c r="J17" i="26"/>
  <c r="K17" i="26" s="1"/>
  <c r="I17" i="26"/>
  <c r="M16" i="26"/>
  <c r="J16" i="26"/>
  <c r="K16" i="26" s="1"/>
  <c r="I16" i="26"/>
  <c r="M15" i="26"/>
  <c r="J15" i="26"/>
  <c r="K15" i="26" s="1"/>
  <c r="I15" i="26"/>
  <c r="M14" i="26"/>
  <c r="J14" i="26"/>
  <c r="K14" i="26" s="1"/>
  <c r="I14" i="26"/>
  <c r="M13" i="26"/>
  <c r="J13" i="26"/>
  <c r="K13" i="26" s="1"/>
  <c r="I13" i="26"/>
  <c r="M17" i="27" l="1"/>
  <c r="M21" i="27"/>
  <c r="J24" i="31"/>
  <c r="K24" i="31" s="1"/>
  <c r="J19" i="27"/>
  <c r="K19" i="27" s="1"/>
  <c r="I14" i="27"/>
  <c r="M22" i="27"/>
  <c r="J26" i="27"/>
  <c r="K26" i="27" s="1"/>
  <c r="J15" i="30"/>
  <c r="K15" i="30" s="1"/>
  <c r="I24" i="27"/>
  <c r="J19" i="30"/>
  <c r="K19" i="30" s="1"/>
  <c r="M15" i="27"/>
  <c r="M20" i="27"/>
  <c r="M24" i="27"/>
  <c r="I15" i="31"/>
  <c r="J16" i="27"/>
  <c r="K16" i="27" s="1"/>
  <c r="M19" i="27"/>
  <c r="I23" i="27"/>
  <c r="J23" i="30"/>
  <c r="K23" i="30" s="1"/>
  <c r="I20" i="31"/>
  <c r="I23" i="31"/>
  <c r="M27" i="26"/>
  <c r="I15" i="27"/>
  <c r="J23" i="27"/>
  <c r="K23" i="27" s="1"/>
  <c r="J23" i="31"/>
  <c r="K23" i="31" s="1"/>
  <c r="J15" i="31"/>
  <c r="K15" i="31" s="1"/>
  <c r="J27" i="26"/>
  <c r="K27" i="26" s="1"/>
  <c r="J14" i="27"/>
  <c r="K14" i="27" s="1"/>
  <c r="I18" i="27"/>
  <c r="M26" i="27"/>
  <c r="J14" i="30"/>
  <c r="K14" i="30" s="1"/>
  <c r="J18" i="30"/>
  <c r="K18" i="30" s="1"/>
  <c r="J22" i="30"/>
  <c r="K22" i="30" s="1"/>
  <c r="J14" i="31"/>
  <c r="K14" i="31" s="1"/>
  <c r="I19" i="31"/>
  <c r="J18" i="27"/>
  <c r="K18" i="27" s="1"/>
  <c r="I22" i="27"/>
  <c r="M25" i="27"/>
  <c r="I16" i="30"/>
  <c r="I20" i="30"/>
  <c r="I24" i="30"/>
  <c r="J18" i="31"/>
  <c r="K18" i="31" s="1"/>
  <c r="J19" i="31"/>
  <c r="K19" i="31" s="1"/>
  <c r="M13" i="27"/>
  <c r="M16" i="27"/>
  <c r="I20" i="27"/>
  <c r="F27" i="30"/>
  <c r="J27" i="30" s="1"/>
  <c r="K27" i="30" s="1"/>
  <c r="I15" i="30"/>
  <c r="I19" i="30"/>
  <c r="I23" i="30"/>
  <c r="I16" i="31"/>
  <c r="I24" i="31"/>
  <c r="M21" i="31"/>
  <c r="M25" i="31"/>
  <c r="I13" i="31"/>
  <c r="M14" i="31"/>
  <c r="J16" i="31"/>
  <c r="K16" i="31" s="1"/>
  <c r="I17" i="31"/>
  <c r="M18" i="31"/>
  <c r="J20" i="31"/>
  <c r="K20" i="31" s="1"/>
  <c r="I21" i="31"/>
  <c r="M22" i="31"/>
  <c r="I25" i="31"/>
  <c r="M26" i="31"/>
  <c r="J13" i="31"/>
  <c r="K13" i="31" s="1"/>
  <c r="J17" i="31"/>
  <c r="K17" i="31" s="1"/>
  <c r="I22" i="31"/>
  <c r="I26" i="31"/>
  <c r="F27" i="31"/>
  <c r="I27" i="26"/>
  <c r="M13" i="30"/>
  <c r="M17" i="30"/>
  <c r="M21" i="30"/>
  <c r="M25" i="30"/>
  <c r="I13" i="30"/>
  <c r="M14" i="30"/>
  <c r="J16" i="30"/>
  <c r="K16" i="30" s="1"/>
  <c r="I17" i="30"/>
  <c r="M18" i="30"/>
  <c r="J20" i="30"/>
  <c r="K20" i="30" s="1"/>
  <c r="I21" i="30"/>
  <c r="M22" i="30"/>
  <c r="J24" i="30"/>
  <c r="K24" i="30" s="1"/>
  <c r="I25" i="30"/>
  <c r="M26" i="30"/>
  <c r="J13" i="30"/>
  <c r="K13" i="30" s="1"/>
  <c r="I26" i="30"/>
  <c r="I21" i="27"/>
  <c r="I25" i="27"/>
  <c r="I17" i="27"/>
  <c r="F27" i="27"/>
  <c r="J27" i="27" s="1"/>
  <c r="K27" i="27" s="1"/>
  <c r="I13" i="27"/>
  <c r="M27" i="30" l="1"/>
  <c r="I27" i="30"/>
  <c r="J27" i="31"/>
  <c r="K27" i="31" s="1"/>
  <c r="I27" i="31"/>
  <c r="M27" i="31"/>
  <c r="I27" i="27"/>
  <c r="M27" i="2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<sst xmlns="http://schemas.openxmlformats.org/spreadsheetml/2006/main" count="138" uniqueCount="43">
  <si>
    <t>SUBDIRECCIÓN ACADÉMICA</t>
  </si>
  <si>
    <t>DIVISIÓN DE INGENIERÍA</t>
  </si>
  <si>
    <t>Reporte No.</t>
  </si>
  <si>
    <t>1°</t>
  </si>
  <si>
    <t>Grupos Atendidos:</t>
  </si>
  <si>
    <t>Asig. dif.</t>
  </si>
  <si>
    <t>Periodo Escolar:</t>
  </si>
  <si>
    <t>PROFESOR (A):</t>
  </si>
  <si>
    <t>ASIGNATURA</t>
  </si>
  <si>
    <t>UNI.</t>
  </si>
  <si>
    <t>SEM.</t>
  </si>
  <si>
    <t>CARRERA</t>
  </si>
  <si>
    <t>A</t>
  </si>
  <si>
    <t>B</t>
  </si>
  <si>
    <t>C</t>
  </si>
  <si>
    <t>D</t>
  </si>
  <si>
    <t>E</t>
  </si>
  <si>
    <t>F</t>
  </si>
  <si>
    <t>G</t>
  </si>
  <si>
    <t>H</t>
  </si>
  <si>
    <t>I</t>
  </si>
  <si>
    <t>EP</t>
  </si>
  <si>
    <t>ES</t>
  </si>
  <si>
    <t>TOTAL</t>
  </si>
  <si>
    <t>-</t>
  </si>
  <si>
    <t>A= Total de alumnos(as) por materia
B= no. De alumnos(as) que alcanzaron las competencias (EP= evaluación de primera oportunidad, ES= evaluación de segunda oportunidad) 
C= % de estudiantes que alcanzaron las competencias por unidad o unidades temáticas en ambas oportunidades (EP+ES). Solamente en el reporte final
D= no. De alumnos(as) que no alcanzaron las competencias en evaluación de primera oportunidad o en su caso en ambas oportunidades  
E= % de alumnos(as) que no alcanzaron las competencias por unidad o unidades temáticas para el reporte final.  
F= No. de estudiantes que desertaron en la materia. 
G= % de estudiantes que desertaron en la materia, tomando como deserción cuando al estudiante se da de baja de la materia o baja definitiva durante el ciclo escolar.
H=Calificación promedio de todos los estudiantes inscritos en el grupo del curso
I= Porcentaje de todos los estudiantes que igualan o superan la calificación promedio.</t>
  </si>
  <si>
    <t>Final</t>
  </si>
  <si>
    <t>2°</t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</si>
  <si>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1er.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</si>
  <si>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2do.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</si>
  <si>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3er.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</si>
  <si>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Reporte Final del Semestre de Docencia
Rev. Junio 2025</t>
    </r>
  </si>
  <si>
    <t>MECATRONICA</t>
  </si>
  <si>
    <t>DR. GUILLERMO REYES MORALES</t>
  </si>
  <si>
    <t>CIRCUITOS HIDRAULICOS Y NEUMATICOS</t>
  </si>
  <si>
    <t>SISTEMAS EMBEBIDOS BASADOS EN PROCESAMIENTO DIGITAL DE SEÑALES</t>
  </si>
  <si>
    <t>MANUFACTURA FLEXIBLE ASISTIDA POR SOFTWARE</t>
  </si>
  <si>
    <t>711A</t>
  </si>
  <si>
    <t>711B</t>
  </si>
  <si>
    <t>911A</t>
  </si>
  <si>
    <t>IMCT</t>
  </si>
  <si>
    <t>II</t>
  </si>
  <si>
    <t>AGO-DIC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</si>
</sst>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color rgb="FF0070C0"/>
      <name val="Arial"/>
      <family val="2"/>
    </font>
    <font>
      <b/>
      <sz val="14"/>
      <color rgb="FF00206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9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6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8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9" fontId="4" fillId="0" borderId="1" xfId="1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7" fillId="0" borderId="0" xfId="0" applyFont="1" applyAlignment="1">
      <alignment horizontal="right" vertical="center" wrapText="1"/>
    </xf>
    <xf numFmtId="9" fontId="4" fillId="0" borderId="9" xfId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4" fillId="2" borderId="0" xfId="0" applyFont="1" applyFill="1"/>
    <xf numFmtId="0" fontId="4" fillId="2" borderId="0" xfId="0" applyFont="1" applyFill="1" applyAlignment="1">
      <alignment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164" fontId="11" fillId="2" borderId="6" xfId="1" applyNumberFormat="1" applyFont="1" applyFill="1" applyBorder="1" applyAlignment="1">
      <alignment horizontal="center" vertical="center"/>
    </xf>
    <xf numFmtId="9" fontId="11" fillId="2" borderId="7" xfId="1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  <xf numFmtId="0" fontId="10" fillId="2" borderId="3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/>
    </xf>
    <xf numFmtId="0" fontId="5" fillId="0" borderId="0" xfId="0" applyFont="1" applyAlignment="1">
      <alignment horizontal="righ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90F0EF10-083E-4948-9DFB-2AF651B356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200025</xdr:rowOff>
    </xdr:from>
    <xdr:to>
      <xdr:col>14</xdr:col>
      <xdr:colOff>399014</xdr:colOff>
      <xdr:row>1</xdr:row>
      <xdr:rowOff>920025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47621D-7C2D-40AB-95F7-CD8E46C07A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23850"/>
          <a:ext cx="1351514" cy="72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43CDDD16-9F31-4F20-B696-94185A81DF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180975</xdr:rowOff>
    </xdr:from>
    <xdr:to>
      <xdr:col>14</xdr:col>
      <xdr:colOff>399014</xdr:colOff>
      <xdr:row>1</xdr:row>
      <xdr:rowOff>900975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A08BE34-50A9-4AF8-AC72-191C7D0E2C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04800"/>
          <a:ext cx="1351514" cy="72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FD7507C1-5392-488C-8F33-F3101EC6EC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142875</xdr:rowOff>
    </xdr:from>
    <xdr:to>
      <xdr:col>14</xdr:col>
      <xdr:colOff>399014</xdr:colOff>
      <xdr:row>1</xdr:row>
      <xdr:rowOff>862875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DD297C9-2093-47E4-A41A-F369B0E105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266700"/>
          <a:ext cx="1351514" cy="72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5E51A8ED-18A4-43DF-90B6-F17039286E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295275</xdr:colOff>
      <xdr:row>1</xdr:row>
      <xdr:rowOff>151857</xdr:rowOff>
    </xdr:from>
    <xdr:to>
      <xdr:col>14</xdr:col>
      <xdr:colOff>379964</xdr:colOff>
      <xdr:row>1</xdr:row>
      <xdr:rowOff>871857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54321F5-FCBA-3D51-CA5E-F666D02F0F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275682"/>
          <a:ext cx="1351514" cy="72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pageSetUpPr fitToPage="1"/>
  </sheetPr>
  <dimension ref="A1:P30"/>
  <sheetViews>
    <sheetView tabSelected="1" view="pageBreakPreview" topLeftCell="A2" zoomScaleNormal="100" zoomScaleSheetLayoutView="100" zoomScalePageLayoutView="70" workbookViewId="0">
      <selection activeCell="M7" sqref="M7:O7"/>
    </sheetView>
  </sheetViews>
  <sheetFormatPr baseColWidth="10" defaultColWidth="11.44140625" defaultRowHeight="13.2" x14ac:dyDescent="0.25"/>
  <cols>
    <col min="1" max="1" width="1.6640625" style="1" customWidth="1"/>
    <col min="2" max="2" width="38.5546875" style="1" bestFit="1" customWidth="1"/>
    <col min="3" max="3" width="4.6640625" style="1" bestFit="1" customWidth="1"/>
    <col min="4" max="4" width="5.5546875" style="1" bestFit="1" customWidth="1"/>
    <col min="5" max="5" width="21.88671875" style="1" customWidth="1"/>
    <col min="6" max="6" width="9.44140625" style="1" customWidth="1"/>
    <col min="7" max="13" width="7.5546875" style="1" customWidth="1"/>
    <col min="14" max="15" width="11.44140625" style="1"/>
    <col min="16" max="16" width="1.6640625" style="1" customWidth="1"/>
    <col min="17" max="16384" width="11.44140625" style="1"/>
  </cols>
  <sheetData>
    <row r="1" spans="1:16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8.5" customHeight="1" x14ac:dyDescent="0.3">
      <c r="A2" s="14"/>
      <c r="B2" s="33" t="s">
        <v>28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14"/>
    </row>
    <row r="3" spans="1:16" x14ac:dyDescent="0.25">
      <c r="A3" s="16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P3" s="16"/>
    </row>
    <row r="4" spans="1:16" x14ac:dyDescent="0.25">
      <c r="A4" s="16"/>
      <c r="B4" s="35" t="s">
        <v>0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16"/>
    </row>
    <row r="5" spans="1:16" x14ac:dyDescent="0.25">
      <c r="A5" s="16"/>
      <c r="B5" s="36" t="s">
        <v>1</v>
      </c>
      <c r="C5" s="36"/>
      <c r="D5" s="36"/>
      <c r="E5" s="36"/>
      <c r="F5" s="37" t="s">
        <v>32</v>
      </c>
      <c r="G5" s="37"/>
      <c r="H5" s="37"/>
      <c r="I5" s="37"/>
      <c r="J5" s="3"/>
      <c r="K5" s="3"/>
      <c r="L5" s="3"/>
      <c r="M5" s="3"/>
      <c r="N5" s="3"/>
      <c r="O5" s="3"/>
      <c r="P5" s="16"/>
    </row>
    <row r="6" spans="1:16" x14ac:dyDescent="0.25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5">
      <c r="A7" s="16"/>
      <c r="B7" s="4" t="s">
        <v>2</v>
      </c>
      <c r="C7" s="28" t="s">
        <v>3</v>
      </c>
      <c r="D7" s="28"/>
      <c r="E7" s="11" t="s">
        <v>4</v>
      </c>
      <c r="F7" s="5">
        <v>4</v>
      </c>
      <c r="H7" s="4" t="s">
        <v>5</v>
      </c>
      <c r="I7" s="5">
        <v>3</v>
      </c>
      <c r="J7" s="38" t="s">
        <v>6</v>
      </c>
      <c r="K7" s="38"/>
      <c r="L7" s="38"/>
      <c r="M7" s="28" t="s">
        <v>42</v>
      </c>
      <c r="N7" s="28"/>
      <c r="O7" s="28"/>
      <c r="P7" s="16"/>
    </row>
    <row r="8" spans="1:16" x14ac:dyDescent="0.25">
      <c r="A8" s="16"/>
      <c r="P8" s="16"/>
    </row>
    <row r="9" spans="1:16" x14ac:dyDescent="0.25">
      <c r="A9" s="16"/>
      <c r="B9" s="4" t="s">
        <v>7</v>
      </c>
      <c r="C9" s="28" t="s">
        <v>33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.8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5">
      <c r="A11" s="16"/>
      <c r="B11" s="29" t="s">
        <v>8</v>
      </c>
      <c r="C11" s="31" t="s">
        <v>9</v>
      </c>
      <c r="D11" s="31" t="s">
        <v>10</v>
      </c>
      <c r="E11" s="26" t="s">
        <v>11</v>
      </c>
      <c r="F11" s="26" t="s">
        <v>12</v>
      </c>
      <c r="G11" s="26" t="s">
        <v>13</v>
      </c>
      <c r="H11" s="26"/>
      <c r="I11" s="26" t="s">
        <v>14</v>
      </c>
      <c r="J11" s="26" t="s">
        <v>15</v>
      </c>
      <c r="K11" s="26" t="s">
        <v>16</v>
      </c>
      <c r="L11" s="26" t="s">
        <v>17</v>
      </c>
      <c r="M11" s="26" t="s">
        <v>18</v>
      </c>
      <c r="N11" s="26" t="s">
        <v>19</v>
      </c>
      <c r="O11" s="23" t="s">
        <v>20</v>
      </c>
      <c r="P11" s="16"/>
    </row>
    <row r="12" spans="1:16" x14ac:dyDescent="0.25">
      <c r="A12" s="16"/>
      <c r="B12" s="30"/>
      <c r="C12" s="32"/>
      <c r="D12" s="32"/>
      <c r="E12" s="27"/>
      <c r="F12" s="27"/>
      <c r="G12" s="18" t="s">
        <v>21</v>
      </c>
      <c r="H12" s="18" t="s">
        <v>22</v>
      </c>
      <c r="I12" s="27"/>
      <c r="J12" s="27"/>
      <c r="K12" s="27"/>
      <c r="L12" s="27"/>
      <c r="M12" s="27"/>
      <c r="N12" s="27"/>
      <c r="O12" s="24"/>
      <c r="P12" s="16"/>
    </row>
    <row r="13" spans="1:16" s="10" customFormat="1" x14ac:dyDescent="0.25">
      <c r="A13" s="17"/>
      <c r="B13" s="7" t="s">
        <v>34</v>
      </c>
      <c r="C13" s="8" t="s">
        <v>20</v>
      </c>
      <c r="D13" s="8" t="s">
        <v>37</v>
      </c>
      <c r="E13" s="8" t="s">
        <v>40</v>
      </c>
      <c r="F13" s="8">
        <v>14</v>
      </c>
      <c r="G13" s="8">
        <v>14</v>
      </c>
      <c r="H13" s="8">
        <v>0</v>
      </c>
      <c r="I13" s="9">
        <f>(G13+H13)/F13</f>
        <v>1</v>
      </c>
      <c r="J13" s="8">
        <f t="shared" ref="J13:J27" si="0">(F13-SUM(G13:H13))-L13</f>
        <v>0</v>
      </c>
      <c r="K13" s="9">
        <f t="shared" ref="K13:K27" si="1">J13/F13</f>
        <v>0</v>
      </c>
      <c r="L13" s="8"/>
      <c r="M13" s="9">
        <f t="shared" ref="M13:M27" si="2">L13/F13</f>
        <v>0</v>
      </c>
      <c r="N13" s="8">
        <v>86</v>
      </c>
      <c r="O13" s="12">
        <v>0.21</v>
      </c>
      <c r="P13" s="17"/>
    </row>
    <row r="14" spans="1:16" s="10" customFormat="1" x14ac:dyDescent="0.25">
      <c r="A14" s="17"/>
      <c r="B14" s="7" t="s">
        <v>34</v>
      </c>
      <c r="C14" s="8" t="s">
        <v>20</v>
      </c>
      <c r="D14" s="8" t="s">
        <v>38</v>
      </c>
      <c r="E14" s="8" t="s">
        <v>40</v>
      </c>
      <c r="F14" s="8">
        <v>15</v>
      </c>
      <c r="G14" s="8">
        <v>15</v>
      </c>
      <c r="H14" s="8">
        <v>0</v>
      </c>
      <c r="I14" s="9">
        <f t="shared" ref="I14:I26" si="3">(G14+H14)/F14</f>
        <v>1</v>
      </c>
      <c r="J14" s="8">
        <f>(F14-SUM(G14:H14))-L14</f>
        <v>0</v>
      </c>
      <c r="K14" s="9">
        <f t="shared" si="1"/>
        <v>0</v>
      </c>
      <c r="L14" s="8"/>
      <c r="M14" s="9">
        <f t="shared" si="2"/>
        <v>0</v>
      </c>
      <c r="N14" s="8">
        <v>86</v>
      </c>
      <c r="O14" s="12">
        <v>0.6</v>
      </c>
      <c r="P14" s="17"/>
    </row>
    <row r="15" spans="1:16" s="10" customFormat="1" ht="26.4" x14ac:dyDescent="0.25">
      <c r="A15" s="17"/>
      <c r="B15" s="7" t="s">
        <v>35</v>
      </c>
      <c r="C15" s="8" t="s">
        <v>20</v>
      </c>
      <c r="D15" s="8" t="s">
        <v>37</v>
      </c>
      <c r="E15" s="8" t="s">
        <v>40</v>
      </c>
      <c r="F15" s="8">
        <v>13</v>
      </c>
      <c r="G15" s="8">
        <v>13</v>
      </c>
      <c r="H15" s="8">
        <v>0</v>
      </c>
      <c r="I15" s="9">
        <f t="shared" si="3"/>
        <v>1</v>
      </c>
      <c r="J15" s="8">
        <f t="shared" ref="J15:J26" si="4">(F15-SUM(G15:H15))-L15</f>
        <v>0</v>
      </c>
      <c r="K15" s="9">
        <f t="shared" si="1"/>
        <v>0</v>
      </c>
      <c r="L15" s="8"/>
      <c r="M15" s="9">
        <f t="shared" si="2"/>
        <v>0</v>
      </c>
      <c r="N15" s="8">
        <v>84</v>
      </c>
      <c r="O15" s="12">
        <v>0.46</v>
      </c>
      <c r="P15" s="17"/>
    </row>
    <row r="16" spans="1:16" s="10" customFormat="1" ht="26.4" x14ac:dyDescent="0.25">
      <c r="A16" s="17"/>
      <c r="B16" s="7" t="s">
        <v>36</v>
      </c>
      <c r="C16" s="8" t="s">
        <v>20</v>
      </c>
      <c r="D16" s="8" t="s">
        <v>39</v>
      </c>
      <c r="E16" s="8" t="s">
        <v>40</v>
      </c>
      <c r="F16" s="8">
        <v>2</v>
      </c>
      <c r="G16" s="8">
        <v>2</v>
      </c>
      <c r="H16" s="8">
        <v>0</v>
      </c>
      <c r="I16" s="9">
        <f t="shared" si="3"/>
        <v>1</v>
      </c>
      <c r="J16" s="8">
        <f t="shared" si="4"/>
        <v>0</v>
      </c>
      <c r="K16" s="9">
        <f t="shared" si="1"/>
        <v>0</v>
      </c>
      <c r="L16" s="8"/>
      <c r="M16" s="9">
        <f t="shared" si="2"/>
        <v>0</v>
      </c>
      <c r="N16" s="8">
        <v>85</v>
      </c>
      <c r="O16" s="12">
        <v>1</v>
      </c>
      <c r="P16" s="17"/>
    </row>
    <row r="17" spans="1:16" s="10" customFormat="1" x14ac:dyDescent="0.25">
      <c r="A17" s="17"/>
      <c r="B17" s="7"/>
      <c r="C17" s="8"/>
      <c r="D17" s="8"/>
      <c r="E17" s="8"/>
      <c r="F17" s="8"/>
      <c r="G17" s="8"/>
      <c r="H17" s="8">
        <v>0</v>
      </c>
      <c r="I17" s="9" t="e">
        <f t="shared" si="3"/>
        <v>#DIV/0!</v>
      </c>
      <c r="J17" s="8">
        <f t="shared" si="4"/>
        <v>0</v>
      </c>
      <c r="K17" s="9" t="e">
        <f t="shared" si="1"/>
        <v>#DIV/0!</v>
      </c>
      <c r="L17" s="8"/>
      <c r="M17" s="9" t="e">
        <f t="shared" si="2"/>
        <v>#DIV/0!</v>
      </c>
      <c r="N17" s="8"/>
      <c r="O17" s="12"/>
      <c r="P17" s="17"/>
    </row>
    <row r="18" spans="1:16" s="10" customFormat="1" x14ac:dyDescent="0.25">
      <c r="A18" s="17"/>
      <c r="B18" s="7"/>
      <c r="C18" s="8"/>
      <c r="D18" s="8"/>
      <c r="E18" s="8"/>
      <c r="F18" s="8"/>
      <c r="G18" s="8"/>
      <c r="H18" s="8">
        <v>0</v>
      </c>
      <c r="I18" s="9" t="e">
        <f t="shared" si="3"/>
        <v>#DIV/0!</v>
      </c>
      <c r="J18" s="8">
        <f t="shared" si="4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25">
      <c r="A19" s="17"/>
      <c r="B19" s="7"/>
      <c r="C19" s="8"/>
      <c r="D19" s="8"/>
      <c r="E19" s="8"/>
      <c r="F19" s="8"/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5">
      <c r="A20" s="17"/>
      <c r="B20" s="7"/>
      <c r="C20" s="8"/>
      <c r="D20" s="8"/>
      <c r="E20" s="8"/>
      <c r="F20" s="8"/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5">
      <c r="A21" s="17"/>
      <c r="B21" s="7"/>
      <c r="C21" s="8"/>
      <c r="D21" s="8"/>
      <c r="E21" s="8"/>
      <c r="F21" s="8"/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5">
      <c r="A22" s="17"/>
      <c r="B22" s="7"/>
      <c r="C22" s="8"/>
      <c r="D22" s="8"/>
      <c r="E22" s="8"/>
      <c r="F22" s="8"/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5">
      <c r="A23" s="17"/>
      <c r="B23" s="7"/>
      <c r="C23" s="8"/>
      <c r="D23" s="8"/>
      <c r="E23" s="8"/>
      <c r="F23" s="8"/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5">
      <c r="A24" s="17"/>
      <c r="B24" s="7"/>
      <c r="C24" s="8"/>
      <c r="D24" s="8"/>
      <c r="E24" s="8"/>
      <c r="F24" s="8"/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25">
      <c r="A25" s="17"/>
      <c r="B25" s="7"/>
      <c r="C25" s="8"/>
      <c r="D25" s="8"/>
      <c r="E25" s="8"/>
      <c r="F25" s="8"/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25">
      <c r="A26" s="17"/>
      <c r="B26" s="7"/>
      <c r="C26" s="8"/>
      <c r="D26" s="8"/>
      <c r="E26" s="8"/>
      <c r="F26" s="8"/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3.8" thickBot="1" x14ac:dyDescent="0.3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44</v>
      </c>
      <c r="G27" s="20">
        <f>SUM(G13:G26)</f>
        <v>44</v>
      </c>
      <c r="H27" s="20">
        <f>SUM(H13:H26)</f>
        <v>0</v>
      </c>
      <c r="I27" s="21">
        <f>SUM(G27:H27)/F27</f>
        <v>1</v>
      </c>
      <c r="J27" s="20">
        <f t="shared" si="0"/>
        <v>0</v>
      </c>
      <c r="K27" s="21">
        <f t="shared" si="1"/>
        <v>0</v>
      </c>
      <c r="L27" s="20">
        <f>SUM(L13:L26)</f>
        <v>0</v>
      </c>
      <c r="M27" s="21">
        <f t="shared" si="2"/>
        <v>0</v>
      </c>
      <c r="N27" s="20">
        <f>AVERAGE(N13:N26)</f>
        <v>85.25</v>
      </c>
      <c r="O27" s="22">
        <f>AVERAGE(O13:O26)</f>
        <v>0.5675</v>
      </c>
      <c r="P27" s="16"/>
    </row>
    <row r="28" spans="1:16" x14ac:dyDescent="0.25">
      <c r="A28" s="16"/>
      <c r="P28" s="16"/>
    </row>
    <row r="29" spans="1:16" ht="120" customHeight="1" x14ac:dyDescent="0.25">
      <c r="A29" s="16"/>
      <c r="B29" s="25" t="s">
        <v>25</v>
      </c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16"/>
    </row>
    <row r="30" spans="1:16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rintOptions horizontalCentered="1"/>
  <pageMargins left="0.31496062992125984" right="0.31496062992125984" top="0.35433070866141736" bottom="0.6692913385826772" header="0.31496062992125984" footer="0.31496062992125984"/>
  <pageSetup scale="83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>
    <pageSetUpPr fitToPage="1"/>
  </sheetPr>
  <dimension ref="A1:P30"/>
  <sheetViews>
    <sheetView view="pageBreakPreview" topLeftCell="B1" zoomScaleNormal="100" zoomScaleSheetLayoutView="100" zoomScalePageLayoutView="70" workbookViewId="0">
      <selection activeCell="M7" sqref="M7:O7"/>
    </sheetView>
  </sheetViews>
  <sheetFormatPr baseColWidth="10" defaultColWidth="11.44140625" defaultRowHeight="13.2" x14ac:dyDescent="0.25"/>
  <cols>
    <col min="1" max="1" width="1.6640625" style="1" customWidth="1"/>
    <col min="2" max="2" width="38.5546875" style="1" bestFit="1" customWidth="1"/>
    <col min="3" max="3" width="4.6640625" style="1" bestFit="1" customWidth="1"/>
    <col min="4" max="4" width="5.5546875" style="1" bestFit="1" customWidth="1"/>
    <col min="5" max="5" width="21.88671875" style="1" customWidth="1"/>
    <col min="6" max="6" width="9.44140625" style="1" customWidth="1"/>
    <col min="7" max="13" width="7.5546875" style="1" customWidth="1"/>
    <col min="14" max="15" width="11.44140625" style="1"/>
    <col min="16" max="16" width="1.6640625" style="1" customWidth="1"/>
    <col min="17" max="16384" width="11.44140625" style="1"/>
  </cols>
  <sheetData>
    <row r="1" spans="1:16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2.5" customHeight="1" x14ac:dyDescent="0.3">
      <c r="A2" s="14"/>
      <c r="B2" s="33" t="s">
        <v>29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14"/>
    </row>
    <row r="3" spans="1:16" x14ac:dyDescent="0.25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5">
      <c r="A4" s="16"/>
      <c r="B4" s="35" t="s">
        <v>0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16"/>
    </row>
    <row r="5" spans="1:16" x14ac:dyDescent="0.25">
      <c r="A5" s="16"/>
      <c r="B5" s="36" t="s">
        <v>1</v>
      </c>
      <c r="C5" s="36"/>
      <c r="D5" s="36"/>
      <c r="E5" s="36"/>
      <c r="F5" s="37" t="str">
        <f>'1'!F5</f>
        <v>MECATRONICA</v>
      </c>
      <c r="G5" s="37"/>
      <c r="H5" s="37"/>
      <c r="I5" s="37"/>
      <c r="J5" s="3"/>
      <c r="K5" s="3"/>
      <c r="L5" s="3"/>
      <c r="M5" s="3"/>
      <c r="N5" s="3"/>
      <c r="O5" s="3"/>
      <c r="P5" s="16"/>
    </row>
    <row r="6" spans="1:16" x14ac:dyDescent="0.25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5">
      <c r="A7" s="16"/>
      <c r="B7" s="4" t="s">
        <v>2</v>
      </c>
      <c r="C7" s="28" t="s">
        <v>27</v>
      </c>
      <c r="D7" s="28"/>
      <c r="E7" s="11" t="s">
        <v>4</v>
      </c>
      <c r="F7" s="5">
        <f>'1'!F7</f>
        <v>4</v>
      </c>
      <c r="H7" s="4" t="s">
        <v>5</v>
      </c>
      <c r="I7" s="5">
        <f>'1'!I7</f>
        <v>3</v>
      </c>
      <c r="J7" s="38" t="s">
        <v>6</v>
      </c>
      <c r="K7" s="38"/>
      <c r="L7" s="38"/>
      <c r="M7" s="28" t="str">
        <f>'1'!M7</f>
        <v>AGO-DIC 2025</v>
      </c>
      <c r="N7" s="28"/>
      <c r="O7" s="28"/>
      <c r="P7" s="16"/>
    </row>
    <row r="8" spans="1:16" x14ac:dyDescent="0.25">
      <c r="A8" s="16"/>
      <c r="P8" s="16"/>
    </row>
    <row r="9" spans="1:16" x14ac:dyDescent="0.25">
      <c r="A9" s="16"/>
      <c r="B9" s="4" t="s">
        <v>7</v>
      </c>
      <c r="C9" s="28" t="str">
        <f>'1'!C9</f>
        <v>DR. GUILLERMO REYES MORALES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.8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5">
      <c r="A11" s="16"/>
      <c r="B11" s="29" t="s">
        <v>8</v>
      </c>
      <c r="C11" s="31" t="s">
        <v>9</v>
      </c>
      <c r="D11" s="31" t="s">
        <v>10</v>
      </c>
      <c r="E11" s="26" t="s">
        <v>11</v>
      </c>
      <c r="F11" s="26" t="s">
        <v>12</v>
      </c>
      <c r="G11" s="26" t="s">
        <v>13</v>
      </c>
      <c r="H11" s="26"/>
      <c r="I11" s="26" t="s">
        <v>14</v>
      </c>
      <c r="J11" s="26" t="s">
        <v>15</v>
      </c>
      <c r="K11" s="26" t="s">
        <v>16</v>
      </c>
      <c r="L11" s="26" t="s">
        <v>17</v>
      </c>
      <c r="M11" s="26" t="s">
        <v>18</v>
      </c>
      <c r="N11" s="26" t="s">
        <v>19</v>
      </c>
      <c r="O11" s="23" t="s">
        <v>20</v>
      </c>
      <c r="P11" s="16"/>
    </row>
    <row r="12" spans="1:16" x14ac:dyDescent="0.25">
      <c r="A12" s="16"/>
      <c r="B12" s="30"/>
      <c r="C12" s="32"/>
      <c r="D12" s="32"/>
      <c r="E12" s="27"/>
      <c r="F12" s="27"/>
      <c r="G12" s="18" t="s">
        <v>21</v>
      </c>
      <c r="H12" s="18" t="s">
        <v>22</v>
      </c>
      <c r="I12" s="27"/>
      <c r="J12" s="27"/>
      <c r="K12" s="27"/>
      <c r="L12" s="27"/>
      <c r="M12" s="27"/>
      <c r="N12" s="27"/>
      <c r="O12" s="24"/>
      <c r="P12" s="16"/>
    </row>
    <row r="13" spans="1:16" s="10" customFormat="1" x14ac:dyDescent="0.25">
      <c r="A13" s="17"/>
      <c r="B13" s="13" t="str">
        <f>'1'!B13</f>
        <v>CIRCUITOS HIDRAULICOS Y NEUMATICOS</v>
      </c>
      <c r="C13" s="8" t="s">
        <v>41</v>
      </c>
      <c r="D13" s="8" t="str">
        <f>'1'!D13</f>
        <v>711A</v>
      </c>
      <c r="E13" s="8" t="str">
        <f>'1'!E13</f>
        <v>IMCT</v>
      </c>
      <c r="F13" s="8">
        <f>'1'!F13</f>
        <v>14</v>
      </c>
      <c r="G13" s="8">
        <v>14</v>
      </c>
      <c r="H13" s="8">
        <v>0</v>
      </c>
      <c r="I13" s="9">
        <f>(G13+H13)/F13</f>
        <v>1</v>
      </c>
      <c r="J13" s="8">
        <f t="shared" ref="J13:J27" si="0">(F13-SUM(G13:H13))-L13</f>
        <v>0</v>
      </c>
      <c r="K13" s="9">
        <f t="shared" ref="K13:K27" si="1">J13/F13</f>
        <v>0</v>
      </c>
      <c r="L13" s="8"/>
      <c r="M13" s="9">
        <f t="shared" ref="M13:M27" si="2">L13/F13</f>
        <v>0</v>
      </c>
      <c r="N13" s="8">
        <v>90</v>
      </c>
      <c r="O13" s="12">
        <v>0.78</v>
      </c>
      <c r="P13" s="17"/>
    </row>
    <row r="14" spans="1:16" s="10" customFormat="1" x14ac:dyDescent="0.25">
      <c r="A14" s="17"/>
      <c r="B14" s="13" t="str">
        <f>'1'!B14</f>
        <v>CIRCUITOS HIDRAULICOS Y NEUMATICOS</v>
      </c>
      <c r="C14" s="8" t="s">
        <v>41</v>
      </c>
      <c r="D14" s="8" t="str">
        <f>'1'!D14</f>
        <v>711B</v>
      </c>
      <c r="E14" s="8" t="str">
        <f>'1'!E14</f>
        <v>IMCT</v>
      </c>
      <c r="F14" s="8">
        <f>'1'!F14</f>
        <v>15</v>
      </c>
      <c r="G14" s="8">
        <v>15</v>
      </c>
      <c r="H14" s="8">
        <v>0</v>
      </c>
      <c r="I14" s="9">
        <f t="shared" ref="I14:I26" si="3">(G14+H14)/F14</f>
        <v>1</v>
      </c>
      <c r="J14" s="8">
        <f>(F14-SUM(G14:H14))-L14</f>
        <v>0</v>
      </c>
      <c r="K14" s="9">
        <f t="shared" si="1"/>
        <v>0</v>
      </c>
      <c r="L14" s="8"/>
      <c r="M14" s="9">
        <f t="shared" si="2"/>
        <v>0</v>
      </c>
      <c r="N14" s="8">
        <v>89</v>
      </c>
      <c r="O14" s="12">
        <v>0.8</v>
      </c>
      <c r="P14" s="17"/>
    </row>
    <row r="15" spans="1:16" s="10" customFormat="1" ht="26.4" x14ac:dyDescent="0.25">
      <c r="A15" s="17"/>
      <c r="B15" s="13" t="str">
        <f>'1'!B15</f>
        <v>SISTEMAS EMBEBIDOS BASADOS EN PROCESAMIENTO DIGITAL DE SEÑALES</v>
      </c>
      <c r="C15" s="8" t="s">
        <v>41</v>
      </c>
      <c r="D15" s="8" t="str">
        <f>'1'!D15</f>
        <v>711A</v>
      </c>
      <c r="E15" s="8" t="str">
        <f>'1'!E15</f>
        <v>IMCT</v>
      </c>
      <c r="F15" s="8">
        <f>'1'!F15</f>
        <v>13</v>
      </c>
      <c r="G15" s="8">
        <v>13</v>
      </c>
      <c r="H15" s="8">
        <v>0</v>
      </c>
      <c r="I15" s="9">
        <f t="shared" si="3"/>
        <v>1</v>
      </c>
      <c r="J15" s="8">
        <f t="shared" ref="J15:J26" si="4">(F15-SUM(G15:H15))-L15</f>
        <v>0</v>
      </c>
      <c r="K15" s="9">
        <f t="shared" si="1"/>
        <v>0</v>
      </c>
      <c r="L15" s="8"/>
      <c r="M15" s="9">
        <f t="shared" si="2"/>
        <v>0</v>
      </c>
      <c r="N15" s="8">
        <v>88</v>
      </c>
      <c r="O15" s="12">
        <v>0.77</v>
      </c>
      <c r="P15" s="17"/>
    </row>
    <row r="16" spans="1:16" s="10" customFormat="1" ht="26.4" x14ac:dyDescent="0.25">
      <c r="A16" s="17"/>
      <c r="B16" s="13" t="str">
        <f>'1'!B16</f>
        <v>MANUFACTURA FLEXIBLE ASISTIDA POR SOFTWARE</v>
      </c>
      <c r="C16" s="8" t="s">
        <v>41</v>
      </c>
      <c r="D16" s="8" t="str">
        <f>'1'!D16</f>
        <v>911A</v>
      </c>
      <c r="E16" s="8" t="str">
        <f>'1'!E16</f>
        <v>IMCT</v>
      </c>
      <c r="F16" s="8">
        <f>'1'!F16</f>
        <v>2</v>
      </c>
      <c r="G16" s="8">
        <v>2</v>
      </c>
      <c r="H16" s="8">
        <v>0</v>
      </c>
      <c r="I16" s="9">
        <f t="shared" si="3"/>
        <v>1</v>
      </c>
      <c r="J16" s="8">
        <f t="shared" si="4"/>
        <v>0</v>
      </c>
      <c r="K16" s="9">
        <f t="shared" si="1"/>
        <v>0</v>
      </c>
      <c r="L16" s="8"/>
      <c r="M16" s="9">
        <f t="shared" si="2"/>
        <v>0</v>
      </c>
      <c r="N16" s="8">
        <v>90</v>
      </c>
      <c r="O16" s="12">
        <v>1</v>
      </c>
      <c r="P16" s="17"/>
    </row>
    <row r="17" spans="1:16" s="10" customFormat="1" x14ac:dyDescent="0.25">
      <c r="A17" s="17"/>
      <c r="B17" s="13">
        <f>'1'!B17</f>
        <v>0</v>
      </c>
      <c r="C17" s="8">
        <f>'1'!C17</f>
        <v>0</v>
      </c>
      <c r="D17" s="8">
        <f>'1'!D17</f>
        <v>0</v>
      </c>
      <c r="E17" s="8">
        <f>'1'!E17</f>
        <v>0</v>
      </c>
      <c r="F17" s="8">
        <f>'1'!F17</f>
        <v>0</v>
      </c>
      <c r="G17" s="8"/>
      <c r="H17" s="8">
        <v>0</v>
      </c>
      <c r="I17" s="9" t="e">
        <f t="shared" si="3"/>
        <v>#DIV/0!</v>
      </c>
      <c r="J17" s="8">
        <f t="shared" si="4"/>
        <v>0</v>
      </c>
      <c r="K17" s="9" t="e">
        <f t="shared" si="1"/>
        <v>#DIV/0!</v>
      </c>
      <c r="L17" s="8"/>
      <c r="M17" s="9" t="e">
        <f t="shared" si="2"/>
        <v>#DIV/0!</v>
      </c>
      <c r="N17" s="8"/>
      <c r="O17" s="12"/>
      <c r="P17" s="17"/>
    </row>
    <row r="18" spans="1:16" s="10" customFormat="1" x14ac:dyDescent="0.25">
      <c r="A18" s="17"/>
      <c r="B18" s="13">
        <f>'1'!B18</f>
        <v>0</v>
      </c>
      <c r="C18" s="8">
        <f>'1'!C18</f>
        <v>0</v>
      </c>
      <c r="D18" s="8">
        <f>'1'!D18</f>
        <v>0</v>
      </c>
      <c r="E18" s="8">
        <f>'1'!E18</f>
        <v>0</v>
      </c>
      <c r="F18" s="8">
        <f>'1'!F18</f>
        <v>0</v>
      </c>
      <c r="G18" s="8"/>
      <c r="H18" s="8">
        <v>0</v>
      </c>
      <c r="I18" s="9" t="e">
        <f t="shared" si="3"/>
        <v>#DIV/0!</v>
      </c>
      <c r="J18" s="8">
        <f t="shared" si="4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25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5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5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5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5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5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25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25">
      <c r="A26" s="17"/>
      <c r="B26" s="13">
        <f>'1'!B26</f>
        <v>0</v>
      </c>
      <c r="C26" s="8">
        <f>'1'!C26</f>
        <v>0</v>
      </c>
      <c r="D26" s="8">
        <f>'1'!D26</f>
        <v>0</v>
      </c>
      <c r="E26" s="8">
        <f>'1'!E26</f>
        <v>0</v>
      </c>
      <c r="F26" s="8">
        <f>'1'!F26</f>
        <v>0</v>
      </c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3.8" thickBot="1" x14ac:dyDescent="0.3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44</v>
      </c>
      <c r="G27" s="20">
        <f>SUM(G13:G26)</f>
        <v>44</v>
      </c>
      <c r="H27" s="20">
        <f>SUM(H13:H26)</f>
        <v>0</v>
      </c>
      <c r="I27" s="21">
        <f>SUM(G27:H27)/F27</f>
        <v>1</v>
      </c>
      <c r="J27" s="20">
        <f t="shared" si="0"/>
        <v>0</v>
      </c>
      <c r="K27" s="21">
        <f t="shared" si="1"/>
        <v>0</v>
      </c>
      <c r="L27" s="20">
        <f>SUM(L13:L26)</f>
        <v>0</v>
      </c>
      <c r="M27" s="21">
        <f t="shared" si="2"/>
        <v>0</v>
      </c>
      <c r="N27" s="20">
        <f>AVERAGE(N13:N26)</f>
        <v>89.25</v>
      </c>
      <c r="O27" s="22">
        <f>AVERAGE(O13:O26)</f>
        <v>0.83750000000000002</v>
      </c>
      <c r="P27" s="16"/>
    </row>
    <row r="28" spans="1:16" x14ac:dyDescent="0.25">
      <c r="A28" s="16"/>
      <c r="P28" s="16"/>
    </row>
    <row r="29" spans="1:16" ht="120" customHeight="1" x14ac:dyDescent="0.25">
      <c r="A29" s="16"/>
      <c r="B29" s="25" t="s">
        <v>25</v>
      </c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16"/>
    </row>
    <row r="30" spans="1:16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rintOptions horizontalCentered="1"/>
  <pageMargins left="0.31496062992125984" right="0.31496062992125984" top="0.35433070866141736" bottom="1.0629921259842521" header="0.31496062992125984" footer="0.31496062992125984"/>
  <pageSetup scale="83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4">
    <pageSetUpPr fitToPage="1"/>
  </sheetPr>
  <dimension ref="A1:P30"/>
  <sheetViews>
    <sheetView view="pageBreakPreview" zoomScaleNormal="100" zoomScaleSheetLayoutView="100" zoomScalePageLayoutView="70" workbookViewId="0">
      <selection activeCell="B2" sqref="B2:O2"/>
    </sheetView>
  </sheetViews>
  <sheetFormatPr baseColWidth="10" defaultColWidth="11.44140625" defaultRowHeight="13.2" x14ac:dyDescent="0.25"/>
  <cols>
    <col min="1" max="1" width="1.6640625" style="1" customWidth="1"/>
    <col min="2" max="2" width="38.5546875" style="1" bestFit="1" customWidth="1"/>
    <col min="3" max="3" width="4.6640625" style="1" bestFit="1" customWidth="1"/>
    <col min="4" max="4" width="5.5546875" style="1" bestFit="1" customWidth="1"/>
    <col min="5" max="5" width="21.88671875" style="1" customWidth="1"/>
    <col min="6" max="6" width="9.44140625" style="1" customWidth="1"/>
    <col min="7" max="13" width="7.5546875" style="1" customWidth="1"/>
    <col min="14" max="15" width="11.44140625" style="1"/>
    <col min="16" max="16" width="1.6640625" style="1" customWidth="1"/>
    <col min="17" max="16384" width="11.44140625" style="1"/>
  </cols>
  <sheetData>
    <row r="1" spans="1:16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" customHeight="1" x14ac:dyDescent="0.3">
      <c r="A2" s="14"/>
      <c r="B2" s="33" t="s">
        <v>30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14"/>
    </row>
    <row r="3" spans="1:16" x14ac:dyDescent="0.25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5">
      <c r="A4" s="16"/>
      <c r="B4" s="35" t="s">
        <v>0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16"/>
    </row>
    <row r="5" spans="1:16" x14ac:dyDescent="0.25">
      <c r="A5" s="16"/>
      <c r="B5" s="36" t="s">
        <v>1</v>
      </c>
      <c r="C5" s="36"/>
      <c r="D5" s="36"/>
      <c r="E5" s="36"/>
      <c r="F5" s="37" t="str">
        <f>'1'!F5</f>
        <v>MECATRONICA</v>
      </c>
      <c r="G5" s="37"/>
      <c r="H5" s="37"/>
      <c r="I5" s="37"/>
      <c r="J5" s="3"/>
      <c r="K5" s="3"/>
      <c r="L5" s="3"/>
      <c r="M5" s="3"/>
      <c r="N5" s="3"/>
      <c r="O5" s="3"/>
      <c r="P5" s="16"/>
    </row>
    <row r="6" spans="1:16" x14ac:dyDescent="0.25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5">
      <c r="A7" s="16"/>
      <c r="B7" s="4" t="s">
        <v>2</v>
      </c>
      <c r="C7" s="28">
        <v>3</v>
      </c>
      <c r="D7" s="28"/>
      <c r="E7" s="11" t="s">
        <v>4</v>
      </c>
      <c r="F7" s="5">
        <f>'1'!F7</f>
        <v>4</v>
      </c>
      <c r="H7" s="4" t="s">
        <v>5</v>
      </c>
      <c r="I7" s="5">
        <f>'1'!I7</f>
        <v>3</v>
      </c>
      <c r="J7" s="38" t="s">
        <v>6</v>
      </c>
      <c r="K7" s="38"/>
      <c r="L7" s="38"/>
      <c r="M7" s="28" t="str">
        <f>'1'!M7</f>
        <v>AGO-DIC 2025</v>
      </c>
      <c r="N7" s="28"/>
      <c r="O7" s="28"/>
      <c r="P7" s="16"/>
    </row>
    <row r="8" spans="1:16" x14ac:dyDescent="0.25">
      <c r="A8" s="16"/>
      <c r="P8" s="16"/>
    </row>
    <row r="9" spans="1:16" x14ac:dyDescent="0.25">
      <c r="A9" s="16"/>
      <c r="B9" s="4" t="s">
        <v>7</v>
      </c>
      <c r="C9" s="28" t="str">
        <f>'1'!C9</f>
        <v>DR. GUILLERMO REYES MORALES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.8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5">
      <c r="A11" s="16"/>
      <c r="B11" s="29" t="s">
        <v>8</v>
      </c>
      <c r="C11" s="31" t="s">
        <v>9</v>
      </c>
      <c r="D11" s="31" t="s">
        <v>10</v>
      </c>
      <c r="E11" s="26" t="s">
        <v>11</v>
      </c>
      <c r="F11" s="26" t="s">
        <v>12</v>
      </c>
      <c r="G11" s="26" t="s">
        <v>13</v>
      </c>
      <c r="H11" s="26"/>
      <c r="I11" s="26" t="s">
        <v>14</v>
      </c>
      <c r="J11" s="26" t="s">
        <v>15</v>
      </c>
      <c r="K11" s="26" t="s">
        <v>16</v>
      </c>
      <c r="L11" s="26" t="s">
        <v>17</v>
      </c>
      <c r="M11" s="26" t="s">
        <v>18</v>
      </c>
      <c r="N11" s="26" t="s">
        <v>19</v>
      </c>
      <c r="O11" s="23" t="s">
        <v>20</v>
      </c>
      <c r="P11" s="16"/>
    </row>
    <row r="12" spans="1:16" x14ac:dyDescent="0.25">
      <c r="A12" s="16"/>
      <c r="B12" s="30"/>
      <c r="C12" s="32"/>
      <c r="D12" s="32"/>
      <c r="E12" s="27"/>
      <c r="F12" s="27"/>
      <c r="G12" s="18" t="s">
        <v>21</v>
      </c>
      <c r="H12" s="18" t="s">
        <v>22</v>
      </c>
      <c r="I12" s="27"/>
      <c r="J12" s="27"/>
      <c r="K12" s="27"/>
      <c r="L12" s="27"/>
      <c r="M12" s="27"/>
      <c r="N12" s="27"/>
      <c r="O12" s="24"/>
      <c r="P12" s="16"/>
    </row>
    <row r="13" spans="1:16" s="10" customFormat="1" x14ac:dyDescent="0.25">
      <c r="A13" s="17"/>
      <c r="B13" s="13" t="str">
        <f>'1'!B13</f>
        <v>CIRCUITOS HIDRAULICOS Y NEUMATICOS</v>
      </c>
      <c r="C13" s="8" t="str">
        <f>'1'!C13</f>
        <v>I</v>
      </c>
      <c r="D13" s="8" t="str">
        <f>'1'!D13</f>
        <v>711A</v>
      </c>
      <c r="E13" s="8" t="str">
        <f>'1'!E13</f>
        <v>IMCT</v>
      </c>
      <c r="F13" s="8">
        <f>'1'!F13</f>
        <v>14</v>
      </c>
      <c r="G13" s="8"/>
      <c r="H13" s="8">
        <v>0</v>
      </c>
      <c r="I13" s="9">
        <f>(G13+H13)/F13</f>
        <v>0</v>
      </c>
      <c r="J13" s="8">
        <f t="shared" ref="J13:J27" si="0">(F13-SUM(G13:H13))-L13</f>
        <v>14</v>
      </c>
      <c r="K13" s="9">
        <f t="shared" ref="K13:K27" si="1">J13/F13</f>
        <v>1</v>
      </c>
      <c r="L13" s="8"/>
      <c r="M13" s="9">
        <f t="shared" ref="M13:M27" si="2">L13/F13</f>
        <v>0</v>
      </c>
      <c r="N13" s="8"/>
      <c r="O13" s="12"/>
      <c r="P13" s="17"/>
    </row>
    <row r="14" spans="1:16" s="10" customFormat="1" x14ac:dyDescent="0.25">
      <c r="A14" s="17"/>
      <c r="B14" s="13" t="str">
        <f>'1'!B14</f>
        <v>CIRCUITOS HIDRAULICOS Y NEUMATICOS</v>
      </c>
      <c r="C14" s="8" t="str">
        <f>'1'!C14</f>
        <v>I</v>
      </c>
      <c r="D14" s="8" t="str">
        <f>'1'!D14</f>
        <v>711B</v>
      </c>
      <c r="E14" s="8" t="str">
        <f>'1'!E14</f>
        <v>IMCT</v>
      </c>
      <c r="F14" s="8">
        <f>'1'!F14</f>
        <v>15</v>
      </c>
      <c r="G14" s="8"/>
      <c r="H14" s="8">
        <v>0</v>
      </c>
      <c r="I14" s="9">
        <f t="shared" ref="I14:I26" si="3">(G14+H14)/F14</f>
        <v>0</v>
      </c>
      <c r="J14" s="8">
        <f>(F14-SUM(G14:H14))-L14</f>
        <v>15</v>
      </c>
      <c r="K14" s="9">
        <f t="shared" si="1"/>
        <v>1</v>
      </c>
      <c r="L14" s="8"/>
      <c r="M14" s="9">
        <f t="shared" si="2"/>
        <v>0</v>
      </c>
      <c r="N14" s="8"/>
      <c r="O14" s="12"/>
      <c r="P14" s="17"/>
    </row>
    <row r="15" spans="1:16" s="10" customFormat="1" ht="26.4" x14ac:dyDescent="0.25">
      <c r="A15" s="17"/>
      <c r="B15" s="13" t="str">
        <f>'1'!B15</f>
        <v>SISTEMAS EMBEBIDOS BASADOS EN PROCESAMIENTO DIGITAL DE SEÑALES</v>
      </c>
      <c r="C15" s="8" t="str">
        <f>'1'!C15</f>
        <v>I</v>
      </c>
      <c r="D15" s="8" t="str">
        <f>'1'!D15</f>
        <v>711A</v>
      </c>
      <c r="E15" s="8" t="str">
        <f>'1'!E15</f>
        <v>IMCT</v>
      </c>
      <c r="F15" s="8">
        <f>'1'!F15</f>
        <v>13</v>
      </c>
      <c r="G15" s="8"/>
      <c r="H15" s="8">
        <v>0</v>
      </c>
      <c r="I15" s="9">
        <f t="shared" si="3"/>
        <v>0</v>
      </c>
      <c r="J15" s="8">
        <f t="shared" ref="J15:J26" si="4">(F15-SUM(G15:H15))-L15</f>
        <v>13</v>
      </c>
      <c r="K15" s="9">
        <f t="shared" si="1"/>
        <v>1</v>
      </c>
      <c r="L15" s="8"/>
      <c r="M15" s="9">
        <f t="shared" si="2"/>
        <v>0</v>
      </c>
      <c r="N15" s="8"/>
      <c r="O15" s="12"/>
      <c r="P15" s="17"/>
    </row>
    <row r="16" spans="1:16" s="10" customFormat="1" ht="26.4" x14ac:dyDescent="0.25">
      <c r="A16" s="17"/>
      <c r="B16" s="13" t="str">
        <f>'1'!B16</f>
        <v>MANUFACTURA FLEXIBLE ASISTIDA POR SOFTWARE</v>
      </c>
      <c r="C16" s="8" t="str">
        <f>'1'!C16</f>
        <v>I</v>
      </c>
      <c r="D16" s="8" t="str">
        <f>'1'!D16</f>
        <v>911A</v>
      </c>
      <c r="E16" s="8" t="str">
        <f>'1'!E16</f>
        <v>IMCT</v>
      </c>
      <c r="F16" s="8">
        <f>'1'!F16</f>
        <v>2</v>
      </c>
      <c r="G16" s="8"/>
      <c r="H16" s="8">
        <v>0</v>
      </c>
      <c r="I16" s="9">
        <f t="shared" si="3"/>
        <v>0</v>
      </c>
      <c r="J16" s="8">
        <f t="shared" si="4"/>
        <v>2</v>
      </c>
      <c r="K16" s="9">
        <f t="shared" si="1"/>
        <v>1</v>
      </c>
      <c r="L16" s="8"/>
      <c r="M16" s="9">
        <f t="shared" si="2"/>
        <v>0</v>
      </c>
      <c r="N16" s="8"/>
      <c r="O16" s="12"/>
      <c r="P16" s="17"/>
    </row>
    <row r="17" spans="1:16" s="10" customFormat="1" x14ac:dyDescent="0.25">
      <c r="A17" s="17"/>
      <c r="B17" s="13">
        <f>'1'!B17</f>
        <v>0</v>
      </c>
      <c r="C17" s="8">
        <f>'1'!C17</f>
        <v>0</v>
      </c>
      <c r="D17" s="8">
        <f>'1'!D17</f>
        <v>0</v>
      </c>
      <c r="E17" s="8">
        <f>'1'!E17</f>
        <v>0</v>
      </c>
      <c r="F17" s="8">
        <f>'1'!F17</f>
        <v>0</v>
      </c>
      <c r="G17" s="8"/>
      <c r="H17" s="8">
        <v>0</v>
      </c>
      <c r="I17" s="9" t="e">
        <f t="shared" si="3"/>
        <v>#DIV/0!</v>
      </c>
      <c r="J17" s="8">
        <f t="shared" si="4"/>
        <v>0</v>
      </c>
      <c r="K17" s="9" t="e">
        <f t="shared" si="1"/>
        <v>#DIV/0!</v>
      </c>
      <c r="L17" s="8"/>
      <c r="M17" s="9" t="e">
        <f t="shared" si="2"/>
        <v>#DIV/0!</v>
      </c>
      <c r="N17" s="8"/>
      <c r="O17" s="12"/>
      <c r="P17" s="17"/>
    </row>
    <row r="18" spans="1:16" s="10" customFormat="1" x14ac:dyDescent="0.25">
      <c r="A18" s="17"/>
      <c r="B18" s="13">
        <f>'1'!B18</f>
        <v>0</v>
      </c>
      <c r="C18" s="8">
        <f>'1'!C18</f>
        <v>0</v>
      </c>
      <c r="D18" s="8">
        <f>'1'!D18</f>
        <v>0</v>
      </c>
      <c r="E18" s="8">
        <f>'1'!E18</f>
        <v>0</v>
      </c>
      <c r="F18" s="8">
        <f>'1'!F18</f>
        <v>0</v>
      </c>
      <c r="G18" s="8"/>
      <c r="H18" s="8">
        <v>0</v>
      </c>
      <c r="I18" s="9" t="e">
        <f t="shared" si="3"/>
        <v>#DIV/0!</v>
      </c>
      <c r="J18" s="8">
        <f t="shared" si="4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25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5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5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5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5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5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25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25">
      <c r="A26" s="17"/>
      <c r="B26" s="13">
        <f>'1'!B26</f>
        <v>0</v>
      </c>
      <c r="C26" s="8">
        <f>'1'!C26</f>
        <v>0</v>
      </c>
      <c r="D26" s="8">
        <f>'1'!D26</f>
        <v>0</v>
      </c>
      <c r="E26" s="8">
        <f>'1'!E26</f>
        <v>0</v>
      </c>
      <c r="F26" s="8">
        <f>'1'!F26</f>
        <v>0</v>
      </c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3.8" thickBot="1" x14ac:dyDescent="0.3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44</v>
      </c>
      <c r="G27" s="20">
        <f>SUM(G13:G26)</f>
        <v>0</v>
      </c>
      <c r="H27" s="20">
        <f>SUM(H13:H26)</f>
        <v>0</v>
      </c>
      <c r="I27" s="21">
        <f>SUM(G27:H27)/F27</f>
        <v>0</v>
      </c>
      <c r="J27" s="20">
        <f t="shared" si="0"/>
        <v>44</v>
      </c>
      <c r="K27" s="21">
        <f t="shared" si="1"/>
        <v>1</v>
      </c>
      <c r="L27" s="20">
        <f>SUM(L13:L26)</f>
        <v>0</v>
      </c>
      <c r="M27" s="21">
        <f t="shared" si="2"/>
        <v>0</v>
      </c>
      <c r="N27" s="20" t="e">
        <f>AVERAGE(N13:N26)</f>
        <v>#DIV/0!</v>
      </c>
      <c r="O27" s="22" t="e">
        <f>AVERAGE(O13:O26)</f>
        <v>#DIV/0!</v>
      </c>
      <c r="P27" s="16"/>
    </row>
    <row r="28" spans="1:16" x14ac:dyDescent="0.25">
      <c r="A28" s="16"/>
      <c r="P28" s="16"/>
    </row>
    <row r="29" spans="1:16" ht="120" customHeight="1" x14ac:dyDescent="0.25">
      <c r="A29" s="16"/>
      <c r="B29" s="25" t="s">
        <v>25</v>
      </c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16"/>
    </row>
    <row r="30" spans="1:16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rintOptions horizontalCentered="1"/>
  <pageMargins left="0.31496062992125984" right="0.31496062992125984" top="0.35433070866141736" bottom="1.0629921259842521" header="0.31496062992125984" footer="0.31496062992125984"/>
  <pageSetup scale="83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5">
    <pageSetUpPr fitToPage="1"/>
  </sheetPr>
  <dimension ref="A1:P30"/>
  <sheetViews>
    <sheetView zoomScaleNormal="100" zoomScaleSheetLayoutView="100" zoomScalePageLayoutView="70" workbookViewId="0">
      <selection activeCell="F5" sqref="F5:I5"/>
    </sheetView>
  </sheetViews>
  <sheetFormatPr baseColWidth="10" defaultColWidth="11.44140625" defaultRowHeight="13.2" x14ac:dyDescent="0.25"/>
  <cols>
    <col min="1" max="1" width="1.6640625" style="1" customWidth="1"/>
    <col min="2" max="2" width="38.5546875" style="1" bestFit="1" customWidth="1"/>
    <col min="3" max="3" width="4.6640625" style="1" bestFit="1" customWidth="1"/>
    <col min="4" max="4" width="5.5546875" style="1" bestFit="1" customWidth="1"/>
    <col min="5" max="5" width="21.88671875" style="1" customWidth="1"/>
    <col min="6" max="6" width="9.44140625" style="1" customWidth="1"/>
    <col min="7" max="13" width="7.5546875" style="1" customWidth="1"/>
    <col min="14" max="15" width="11.44140625" style="1"/>
    <col min="16" max="16" width="1.6640625" style="1" customWidth="1"/>
    <col min="17" max="16384" width="11.44140625" style="1"/>
  </cols>
  <sheetData>
    <row r="1" spans="1:16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.75" customHeight="1" x14ac:dyDescent="0.3">
      <c r="A2" s="14"/>
      <c r="B2" s="33" t="s">
        <v>31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14"/>
    </row>
    <row r="3" spans="1:16" x14ac:dyDescent="0.25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5">
      <c r="A4" s="16"/>
      <c r="B4" s="35" t="s">
        <v>0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16"/>
    </row>
    <row r="5" spans="1:16" x14ac:dyDescent="0.25">
      <c r="A5" s="16"/>
      <c r="B5" s="36" t="s">
        <v>1</v>
      </c>
      <c r="C5" s="36"/>
      <c r="D5" s="36"/>
      <c r="E5" s="36"/>
      <c r="F5" s="37" t="str">
        <f>'1'!F5</f>
        <v>MECATRONICA</v>
      </c>
      <c r="G5" s="37"/>
      <c r="H5" s="37"/>
      <c r="I5" s="37"/>
      <c r="J5" s="3"/>
      <c r="K5" s="3"/>
      <c r="L5" s="3"/>
      <c r="M5" s="3"/>
      <c r="N5" s="3"/>
      <c r="O5" s="3"/>
      <c r="P5" s="16"/>
    </row>
    <row r="6" spans="1:16" x14ac:dyDescent="0.25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5">
      <c r="A7" s="16"/>
      <c r="B7" s="4" t="s">
        <v>2</v>
      </c>
      <c r="C7" s="28" t="s">
        <v>26</v>
      </c>
      <c r="D7" s="28"/>
      <c r="E7" s="11" t="s">
        <v>4</v>
      </c>
      <c r="F7" s="5">
        <f>'1'!F7</f>
        <v>4</v>
      </c>
      <c r="H7" s="4" t="s">
        <v>5</v>
      </c>
      <c r="I7" s="5">
        <f>'1'!I7</f>
        <v>3</v>
      </c>
      <c r="J7" s="38" t="s">
        <v>6</v>
      </c>
      <c r="K7" s="38"/>
      <c r="L7" s="38"/>
      <c r="M7" s="28" t="str">
        <f>'1'!M7</f>
        <v>AGO-DIC 2025</v>
      </c>
      <c r="N7" s="28"/>
      <c r="O7" s="28"/>
      <c r="P7" s="16"/>
    </row>
    <row r="8" spans="1:16" x14ac:dyDescent="0.25">
      <c r="A8" s="16"/>
      <c r="P8" s="16"/>
    </row>
    <row r="9" spans="1:16" x14ac:dyDescent="0.25">
      <c r="A9" s="16"/>
      <c r="B9" s="4" t="s">
        <v>7</v>
      </c>
      <c r="C9" s="28" t="str">
        <f>'1'!C9</f>
        <v>DR. GUILLERMO REYES MORALES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.8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5">
      <c r="A11" s="16"/>
      <c r="B11" s="29" t="s">
        <v>8</v>
      </c>
      <c r="C11" s="31" t="s">
        <v>9</v>
      </c>
      <c r="D11" s="31" t="s">
        <v>10</v>
      </c>
      <c r="E11" s="26" t="s">
        <v>11</v>
      </c>
      <c r="F11" s="26" t="s">
        <v>12</v>
      </c>
      <c r="G11" s="26" t="s">
        <v>13</v>
      </c>
      <c r="H11" s="26"/>
      <c r="I11" s="26" t="s">
        <v>14</v>
      </c>
      <c r="J11" s="26" t="s">
        <v>15</v>
      </c>
      <c r="K11" s="26" t="s">
        <v>16</v>
      </c>
      <c r="L11" s="26" t="s">
        <v>17</v>
      </c>
      <c r="M11" s="26" t="s">
        <v>18</v>
      </c>
      <c r="N11" s="26" t="s">
        <v>19</v>
      </c>
      <c r="O11" s="23" t="s">
        <v>20</v>
      </c>
      <c r="P11" s="16"/>
    </row>
    <row r="12" spans="1:16" x14ac:dyDescent="0.25">
      <c r="A12" s="16"/>
      <c r="B12" s="30"/>
      <c r="C12" s="32"/>
      <c r="D12" s="32"/>
      <c r="E12" s="27"/>
      <c r="F12" s="27"/>
      <c r="G12" s="18" t="s">
        <v>21</v>
      </c>
      <c r="H12" s="18" t="s">
        <v>22</v>
      </c>
      <c r="I12" s="27"/>
      <c r="J12" s="27"/>
      <c r="K12" s="27"/>
      <c r="L12" s="27"/>
      <c r="M12" s="27"/>
      <c r="N12" s="27"/>
      <c r="O12" s="24"/>
      <c r="P12" s="16"/>
    </row>
    <row r="13" spans="1:16" s="10" customFormat="1" x14ac:dyDescent="0.25">
      <c r="A13" s="17"/>
      <c r="B13" s="13" t="str">
        <f>'1'!B13</f>
        <v>CIRCUITOS HIDRAULICOS Y NEUMATICOS</v>
      </c>
      <c r="C13" s="8" t="str">
        <f>'1'!C13</f>
        <v>I</v>
      </c>
      <c r="D13" s="8" t="str">
        <f>'1'!D13</f>
        <v>711A</v>
      </c>
      <c r="E13" s="8" t="str">
        <f>'1'!E13</f>
        <v>IMCT</v>
      </c>
      <c r="F13" s="8">
        <f>'1'!F13</f>
        <v>14</v>
      </c>
      <c r="G13" s="8"/>
      <c r="H13" s="8">
        <v>0</v>
      </c>
      <c r="I13" s="9">
        <f>(G13+H13)/F13</f>
        <v>0</v>
      </c>
      <c r="J13" s="8">
        <f t="shared" ref="J13:J27" si="0">(F13-SUM(G13:H13))-L13</f>
        <v>14</v>
      </c>
      <c r="K13" s="9">
        <f t="shared" ref="K13:K27" si="1">J13/F13</f>
        <v>1</v>
      </c>
      <c r="L13" s="8"/>
      <c r="M13" s="9">
        <f t="shared" ref="M13:M27" si="2">L13/F13</f>
        <v>0</v>
      </c>
      <c r="N13" s="8"/>
      <c r="O13" s="12"/>
      <c r="P13" s="17"/>
    </row>
    <row r="14" spans="1:16" s="10" customFormat="1" x14ac:dyDescent="0.25">
      <c r="A14" s="17"/>
      <c r="B14" s="13" t="str">
        <f>'1'!B14</f>
        <v>CIRCUITOS HIDRAULICOS Y NEUMATICOS</v>
      </c>
      <c r="C14" s="8" t="str">
        <f>'1'!C14</f>
        <v>I</v>
      </c>
      <c r="D14" s="8" t="str">
        <f>'1'!D14</f>
        <v>711B</v>
      </c>
      <c r="E14" s="8" t="str">
        <f>'1'!E14</f>
        <v>IMCT</v>
      </c>
      <c r="F14" s="8">
        <f>'1'!F14</f>
        <v>15</v>
      </c>
      <c r="G14" s="8"/>
      <c r="H14" s="8">
        <v>0</v>
      </c>
      <c r="I14" s="9">
        <f t="shared" ref="I14:I26" si="3">(G14+H14)/F14</f>
        <v>0</v>
      </c>
      <c r="J14" s="8">
        <f>(F14-SUM(G14:H14))-L14</f>
        <v>15</v>
      </c>
      <c r="K14" s="9">
        <f t="shared" si="1"/>
        <v>1</v>
      </c>
      <c r="L14" s="8"/>
      <c r="M14" s="9">
        <f t="shared" si="2"/>
        <v>0</v>
      </c>
      <c r="N14" s="8"/>
      <c r="O14" s="12"/>
      <c r="P14" s="17"/>
    </row>
    <row r="15" spans="1:16" s="10" customFormat="1" ht="26.4" x14ac:dyDescent="0.25">
      <c r="A15" s="17"/>
      <c r="B15" s="13" t="str">
        <f>'1'!B15</f>
        <v>SISTEMAS EMBEBIDOS BASADOS EN PROCESAMIENTO DIGITAL DE SEÑALES</v>
      </c>
      <c r="C15" s="8" t="str">
        <f>'1'!C15</f>
        <v>I</v>
      </c>
      <c r="D15" s="8" t="str">
        <f>'1'!D15</f>
        <v>711A</v>
      </c>
      <c r="E15" s="8" t="str">
        <f>'1'!E15</f>
        <v>IMCT</v>
      </c>
      <c r="F15" s="8">
        <f>'1'!F15</f>
        <v>13</v>
      </c>
      <c r="G15" s="8"/>
      <c r="H15" s="8">
        <v>0</v>
      </c>
      <c r="I15" s="9">
        <f t="shared" si="3"/>
        <v>0</v>
      </c>
      <c r="J15" s="8">
        <f t="shared" ref="J15:J26" si="4">(F15-SUM(G15:H15))-L15</f>
        <v>13</v>
      </c>
      <c r="K15" s="9">
        <f t="shared" si="1"/>
        <v>1</v>
      </c>
      <c r="L15" s="8"/>
      <c r="M15" s="9">
        <f t="shared" si="2"/>
        <v>0</v>
      </c>
      <c r="N15" s="8"/>
      <c r="O15" s="12"/>
      <c r="P15" s="17"/>
    </row>
    <row r="16" spans="1:16" s="10" customFormat="1" ht="26.4" x14ac:dyDescent="0.25">
      <c r="A16" s="17"/>
      <c r="B16" s="13" t="str">
        <f>'1'!B16</f>
        <v>MANUFACTURA FLEXIBLE ASISTIDA POR SOFTWARE</v>
      </c>
      <c r="C16" s="8" t="str">
        <f>'1'!C16</f>
        <v>I</v>
      </c>
      <c r="D16" s="8" t="str">
        <f>'1'!D16</f>
        <v>911A</v>
      </c>
      <c r="E16" s="8" t="str">
        <f>'1'!E16</f>
        <v>IMCT</v>
      </c>
      <c r="F16" s="8">
        <f>'1'!F16</f>
        <v>2</v>
      </c>
      <c r="G16" s="8"/>
      <c r="H16" s="8">
        <v>0</v>
      </c>
      <c r="I16" s="9">
        <f t="shared" si="3"/>
        <v>0</v>
      </c>
      <c r="J16" s="8">
        <f t="shared" si="4"/>
        <v>2</v>
      </c>
      <c r="K16" s="9">
        <f t="shared" si="1"/>
        <v>1</v>
      </c>
      <c r="L16" s="8"/>
      <c r="M16" s="9">
        <f t="shared" si="2"/>
        <v>0</v>
      </c>
      <c r="N16" s="8"/>
      <c r="O16" s="12"/>
      <c r="P16" s="17"/>
    </row>
    <row r="17" spans="1:16" s="10" customFormat="1" x14ac:dyDescent="0.25">
      <c r="A17" s="17"/>
      <c r="B17" s="13">
        <f>'1'!B17</f>
        <v>0</v>
      </c>
      <c r="C17" s="8">
        <f>'1'!C17</f>
        <v>0</v>
      </c>
      <c r="D17" s="8">
        <f>'1'!D17</f>
        <v>0</v>
      </c>
      <c r="E17" s="8">
        <f>'1'!E17</f>
        <v>0</v>
      </c>
      <c r="F17" s="8">
        <f>'1'!F17</f>
        <v>0</v>
      </c>
      <c r="G17" s="8"/>
      <c r="H17" s="8">
        <v>0</v>
      </c>
      <c r="I17" s="9" t="e">
        <f t="shared" si="3"/>
        <v>#DIV/0!</v>
      </c>
      <c r="J17" s="8">
        <f t="shared" si="4"/>
        <v>0</v>
      </c>
      <c r="K17" s="9" t="e">
        <f t="shared" si="1"/>
        <v>#DIV/0!</v>
      </c>
      <c r="L17" s="8"/>
      <c r="M17" s="9" t="e">
        <f t="shared" si="2"/>
        <v>#DIV/0!</v>
      </c>
      <c r="N17" s="8"/>
      <c r="O17" s="12"/>
      <c r="P17" s="17"/>
    </row>
    <row r="18" spans="1:16" s="10" customFormat="1" x14ac:dyDescent="0.25">
      <c r="A18" s="17"/>
      <c r="B18" s="13">
        <f>'1'!B18</f>
        <v>0</v>
      </c>
      <c r="C18" s="8">
        <f>'1'!C18</f>
        <v>0</v>
      </c>
      <c r="D18" s="8">
        <f>'1'!D18</f>
        <v>0</v>
      </c>
      <c r="E18" s="8">
        <f>'1'!E18</f>
        <v>0</v>
      </c>
      <c r="F18" s="8">
        <f>'1'!F18</f>
        <v>0</v>
      </c>
      <c r="G18" s="8"/>
      <c r="H18" s="8">
        <v>0</v>
      </c>
      <c r="I18" s="9" t="e">
        <f t="shared" si="3"/>
        <v>#DIV/0!</v>
      </c>
      <c r="J18" s="8">
        <f t="shared" si="4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25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5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5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5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5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5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25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25">
      <c r="A26" s="17"/>
      <c r="B26" s="13">
        <f>'1'!B26</f>
        <v>0</v>
      </c>
      <c r="C26" s="8">
        <f>'1'!C26</f>
        <v>0</v>
      </c>
      <c r="D26" s="8">
        <f>'1'!D26</f>
        <v>0</v>
      </c>
      <c r="E26" s="8">
        <f>'1'!E26</f>
        <v>0</v>
      </c>
      <c r="F26" s="8">
        <f>'1'!F26</f>
        <v>0</v>
      </c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3.8" thickBot="1" x14ac:dyDescent="0.3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44</v>
      </c>
      <c r="G27" s="20">
        <f>SUM(G13:G26)</f>
        <v>0</v>
      </c>
      <c r="H27" s="20">
        <f>SUM(H13:H26)</f>
        <v>0</v>
      </c>
      <c r="I27" s="21">
        <f>SUM(G27:H27)/F27</f>
        <v>0</v>
      </c>
      <c r="J27" s="20">
        <f t="shared" si="0"/>
        <v>44</v>
      </c>
      <c r="K27" s="21">
        <f t="shared" si="1"/>
        <v>1</v>
      </c>
      <c r="L27" s="20">
        <f>SUM(L13:L26)</f>
        <v>0</v>
      </c>
      <c r="M27" s="21">
        <f t="shared" si="2"/>
        <v>0</v>
      </c>
      <c r="N27" s="20" t="e">
        <f>AVERAGE(N13:N26)</f>
        <v>#DIV/0!</v>
      </c>
      <c r="O27" s="22" t="e">
        <f>AVERAGE(O13:O26)</f>
        <v>#DIV/0!</v>
      </c>
      <c r="P27" s="16"/>
    </row>
    <row r="28" spans="1:16" x14ac:dyDescent="0.25">
      <c r="A28" s="16"/>
      <c r="P28" s="16"/>
    </row>
    <row r="29" spans="1:16" ht="120" customHeight="1" x14ac:dyDescent="0.25">
      <c r="A29" s="16"/>
      <c r="B29" s="25" t="s">
        <v>25</v>
      </c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16"/>
    </row>
    <row r="30" spans="1:16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ageMargins left="0.70866141732283472" right="0.70866141732283472" top="0.74803149606299213" bottom="1.05125" header="0.31496062992125984" footer="0.31496062992125984"/>
  <pageSetup scale="77" orientation="landscape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F3DC933-9A75-4951-BFAB-D3A8298C94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F31276D-9FCF-4980-B041-4CF17D0505B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4721D27-3763-47F4-A1A9-B7ED2CA0F303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1</vt:lpstr>
      <vt:lpstr>2</vt:lpstr>
      <vt:lpstr>3</vt:lpstr>
      <vt:lpstr>Final</vt:lpstr>
      <vt:lpstr>'1'!Área_de_impresión</vt:lpstr>
      <vt:lpstr>'2'!Área_de_impresión</vt:lpstr>
      <vt:lpstr>'3'!Área_de_impresión</vt:lpstr>
      <vt:lpstr>Final!Área_de_impresión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Guillermo REYES MORALES</cp:lastModifiedBy>
  <cp:revision/>
  <cp:lastPrinted>2025-07-02T21:33:58Z</cp:lastPrinted>
  <dcterms:created xsi:type="dcterms:W3CDTF">2021-11-22T14:45:25Z</dcterms:created>
  <dcterms:modified xsi:type="dcterms:W3CDTF">2026-01-07T20:59:21Z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