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 3\"/>
    </mc:Choice>
  </mc:AlternateContent>
  <xr:revisionPtr revIDLastSave="0" documentId="13_ncr:1_{F7748CCB-63BE-45F2-9A91-1A64199188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6" r:id="rId1"/>
    <sheet name="2" sheetId="27" r:id="rId2"/>
    <sheet name="3" sheetId="30" r:id="rId3"/>
    <sheet name="Final" sheetId="31" state="hidden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30" l="1"/>
  <c r="F5" i="3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O27" i="30"/>
  <c r="N27" i="30"/>
  <c r="L27" i="30"/>
  <c r="H27" i="30"/>
  <c r="G27" i="30"/>
  <c r="K26" i="30"/>
  <c r="K25" i="30"/>
  <c r="M24" i="30"/>
  <c r="M23" i="30"/>
  <c r="I22" i="30"/>
  <c r="K21" i="30"/>
  <c r="M20" i="30"/>
  <c r="M19" i="30"/>
  <c r="I18" i="30"/>
  <c r="K1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K17" i="27"/>
  <c r="M18" i="27"/>
  <c r="I19" i="27"/>
  <c r="K20" i="27"/>
  <c r="K21" i="27"/>
  <c r="K22" i="27"/>
  <c r="M23" i="27"/>
  <c r="K24" i="27"/>
  <c r="K25" i="27"/>
  <c r="I26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K19" i="27"/>
  <c r="I14" i="27"/>
  <c r="M22" i="27"/>
  <c r="K26" i="27"/>
  <c r="J15" i="30"/>
  <c r="K15" i="30" s="1"/>
  <c r="I24" i="27"/>
  <c r="K19" i="30"/>
  <c r="M15" i="27"/>
  <c r="M20" i="27"/>
  <c r="M24" i="27"/>
  <c r="I15" i="31"/>
  <c r="J16" i="27"/>
  <c r="K16" i="27" s="1"/>
  <c r="M19" i="27"/>
  <c r="I23" i="27"/>
  <c r="K23" i="30"/>
  <c r="I20" i="31"/>
  <c r="I23" i="31"/>
  <c r="M27" i="26"/>
  <c r="I15" i="27"/>
  <c r="K23" i="27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K18" i="30"/>
  <c r="K22" i="30"/>
  <c r="J14" i="31"/>
  <c r="K14" i="31" s="1"/>
  <c r="I19" i="31"/>
  <c r="K18" i="27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K20" i="30"/>
  <c r="I21" i="30"/>
  <c r="M22" i="30"/>
  <c r="K24" i="30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<sst xmlns="http://schemas.openxmlformats.org/spreadsheetml/2006/main" count="142" uniqueCount="44">
  <si>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</si>
  <si>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</si>
  <si>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</si>
  <si>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</si>
  <si>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</si>
  <si>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</si>
  <si>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</si>
  <si>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</si>
  <si>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</si>
  <si>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</si>
  <si>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</si>
  <si>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</si>
  <si>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</si>
  <si>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</si>
  <si>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</si>
  <si>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</si>
  <si>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</si>
  <si>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</si>
  <si>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</si>
  <si>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</si>
  <si>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</si>
  <si>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</si>
  <si>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</si>
  <si>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</si>
  <si>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</si>
  <si>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</si>
  <si>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</si>
  <si>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</si>
  <si>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</si>
  <si>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</si>
  <si>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</si>
  <si>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</si>
  <si>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MECATRONICA</t>
  </si>
  <si>
    <t>DR. GUILLERMO REYES MORALES</t>
  </si>
  <si>
    <t>CIRCUITOS HIDRAULICOS Y NEUMATICOS</t>
  </si>
  <si>
    <t>SISTEMAS EMBEBIDOS BASADOS EN PROCESAMIENTO DIGITAL DE SEÑALES</t>
  </si>
  <si>
    <t>MANUFACTURA FLEXIBLE ASISTIDA POR SOFTWARE</t>
  </si>
  <si>
    <t>711A</t>
  </si>
  <si>
    <t>711B</t>
  </si>
  <si>
    <t>911A</t>
  </si>
  <si>
    <t>IMCT</t>
  </si>
  <si>
    <t>II</t>
  </si>
  <si>
    <t>III</t>
  </si>
  <si>
    <t>AGO-DIC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</si>
</sst>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5" zoomScaleNormal="100" zoomScaleSheetLayoutView="100" zoomScalePageLayoutView="70" workbookViewId="0">
      <selection activeCell="C9" sqref="C9:M9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38" t="s">
        <v>6</v>
      </c>
      <c r="K7" s="38"/>
      <c r="L7" s="38"/>
      <c r="M7" s="28" t="s">
        <v>43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34</v>
      </c>
      <c r="C13" s="8" t="s">
        <v>20</v>
      </c>
      <c r="D13" s="8" t="s">
        <v>37</v>
      </c>
      <c r="E13" s="8" t="s">
        <v>40</v>
      </c>
      <c r="F13" s="8">
        <v>14</v>
      </c>
      <c r="G13" s="8">
        <v>14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86</v>
      </c>
      <c r="O13" s="12">
        <v>0.21</v>
      </c>
      <c r="P13" s="17"/>
    </row>
    <row r="14" spans="1:16" s="10" customFormat="1" x14ac:dyDescent="0.25">
      <c r="A14" s="17"/>
      <c r="B14" s="7" t="s">
        <v>34</v>
      </c>
      <c r="C14" s="8" t="s">
        <v>20</v>
      </c>
      <c r="D14" s="8" t="s">
        <v>38</v>
      </c>
      <c r="E14" s="8" t="s">
        <v>40</v>
      </c>
      <c r="F14" s="8">
        <v>15</v>
      </c>
      <c r="G14" s="8">
        <v>15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86</v>
      </c>
      <c r="O14" s="12">
        <v>0.6</v>
      </c>
      <c r="P14" s="17"/>
    </row>
    <row r="15" spans="1:16" s="10" customFormat="1" ht="26.4" x14ac:dyDescent="0.25">
      <c r="A15" s="17"/>
      <c r="B15" s="7" t="s">
        <v>35</v>
      </c>
      <c r="C15" s="8" t="s">
        <v>20</v>
      </c>
      <c r="D15" s="8" t="s">
        <v>37</v>
      </c>
      <c r="E15" s="8" t="s">
        <v>40</v>
      </c>
      <c r="F15" s="8">
        <v>13</v>
      </c>
      <c r="G15" s="8">
        <v>13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84</v>
      </c>
      <c r="O15" s="12">
        <v>0.46</v>
      </c>
      <c r="P15" s="17"/>
    </row>
    <row r="16" spans="1:16" s="10" customFormat="1" ht="26.4" x14ac:dyDescent="0.25">
      <c r="A16" s="17"/>
      <c r="B16" s="7" t="s">
        <v>36</v>
      </c>
      <c r="C16" s="8" t="s">
        <v>20</v>
      </c>
      <c r="D16" s="8" t="s">
        <v>39</v>
      </c>
      <c r="E16" s="8" t="s">
        <v>40</v>
      </c>
      <c r="F16" s="8">
        <v>2</v>
      </c>
      <c r="G16" s="8">
        <v>2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85</v>
      </c>
      <c r="O16" s="12">
        <v>1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44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85.25</v>
      </c>
      <c r="O27" s="22">
        <f>AVERAGE(O13:O26)</f>
        <v>0.5675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C14" sqref="C1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MECATRONICA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">
        <v>41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>
        <v>14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90</v>
      </c>
      <c r="O13" s="12">
        <v>0.78</v>
      </c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">
        <v>41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>
        <v>15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89</v>
      </c>
      <c r="O14" s="12">
        <v>0.8</v>
      </c>
      <c r="P14" s="17"/>
    </row>
    <row r="15" spans="1:16" s="10" customFormat="1" ht="26.4" x14ac:dyDescent="0.25">
      <c r="A15" s="17"/>
      <c r="B15" s="13" t="str">
        <f>'1'!B15</f>
        <v>SISTEMAS EMBEBIDOS BASADOS EN PROCESAMIENTO DIGITAL DE SEÑALES</v>
      </c>
      <c r="C15" s="8" t="s">
        <v>41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>
        <v>13</v>
      </c>
      <c r="H15" s="8">
        <v>0</v>
      </c>
      <c r="I15" s="9">
        <f t="shared" si="3"/>
        <v>1</v>
      </c>
      <c r="J15" s="8">
        <f t="shared" ref="J15:J1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88</v>
      </c>
      <c r="O15" s="12">
        <v>0.77</v>
      </c>
      <c r="P15" s="17"/>
    </row>
    <row r="16" spans="1:16" s="10" customFormat="1" ht="26.4" x14ac:dyDescent="0.25">
      <c r="A16" s="17"/>
      <c r="B16" s="13" t="str">
        <f>'1'!B16</f>
        <v>MANUFACTURA FLEXIBLE ASISTIDA POR SOFTWARE</v>
      </c>
      <c r="C16" s="8" t="s">
        <v>41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>
        <v>2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90</v>
      </c>
      <c r="O16" s="12">
        <v>1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 t="e">
        <f t="shared" si="3"/>
        <v>#DIV/0!</v>
      </c>
      <c r="J17" s="8"/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 t="e">
        <f t="shared" si="3"/>
        <v>#DIV/0!</v>
      </c>
      <c r="J18" s="8"/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 t="e">
        <f t="shared" si="3"/>
        <v>#DIV/0!</v>
      </c>
      <c r="J19" s="8"/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 t="e">
        <f t="shared" si="3"/>
        <v>#DIV/0!</v>
      </c>
      <c r="J20" s="8"/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 t="e">
        <f t="shared" si="3"/>
        <v>#DIV/0!</v>
      </c>
      <c r="J21" s="8"/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 t="e">
        <f t="shared" si="3"/>
        <v>#DIV/0!</v>
      </c>
      <c r="J22" s="8"/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 t="e">
        <f t="shared" si="3"/>
        <v>#DIV/0!</v>
      </c>
      <c r="J23" s="8"/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 t="e">
        <f t="shared" si="3"/>
        <v>#DIV/0!</v>
      </c>
      <c r="J24" s="8"/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 t="e">
        <f t="shared" si="3"/>
        <v>#DIV/0!</v>
      </c>
      <c r="J25" s="8"/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 t="e">
        <f t="shared" si="3"/>
        <v>#DIV/0!</v>
      </c>
      <c r="J26" s="8"/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44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89.25</v>
      </c>
      <c r="O27" s="22">
        <f>AVERAGE(O13:O26)</f>
        <v>0.83750000000000002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M7" sqref="M7:O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MECATRONICA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">
        <v>42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>
        <v>14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89</v>
      </c>
      <c r="O13" s="12">
        <v>0.64</v>
      </c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">
        <v>42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>
        <v>15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86</v>
      </c>
      <c r="O14" s="12">
        <v>0.46</v>
      </c>
      <c r="P14" s="17"/>
    </row>
    <row r="15" spans="1:16" s="10" customFormat="1" ht="26.4" x14ac:dyDescent="0.25">
      <c r="A15" s="17"/>
      <c r="B15" s="13" t="str">
        <f>'1'!B15</f>
        <v>SISTEMAS EMBEBIDOS BASADOS EN PROCESAMIENTO DIGITAL DE SEÑALES</v>
      </c>
      <c r="C15" s="8" t="s">
        <v>42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>
        <v>13</v>
      </c>
      <c r="H15" s="8">
        <v>0</v>
      </c>
      <c r="I15" s="9">
        <f t="shared" si="3"/>
        <v>1</v>
      </c>
      <c r="J15" s="8">
        <f t="shared" ref="J15:J1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84</v>
      </c>
      <c r="O15" s="12">
        <v>0.69</v>
      </c>
      <c r="P15" s="17"/>
    </row>
    <row r="16" spans="1:16" s="10" customFormat="1" ht="26.4" x14ac:dyDescent="0.25">
      <c r="A16" s="17"/>
      <c r="B16" s="13" t="str">
        <f>'1'!B16</f>
        <v>MANUFACTURA FLEXIBLE ASISTIDA POR SOFTWARE</v>
      </c>
      <c r="C16" s="8" t="s">
        <v>42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>
        <v>2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80</v>
      </c>
      <c r="O16" s="12">
        <v>1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 t="e">
        <f t="shared" si="3"/>
        <v>#DIV/0!</v>
      </c>
      <c r="J17" s="8"/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 t="e">
        <f t="shared" si="3"/>
        <v>#DIV/0!</v>
      </c>
      <c r="J18" s="8"/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 t="e">
        <f t="shared" si="3"/>
        <v>#DIV/0!</v>
      </c>
      <c r="J19" s="8"/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 t="e">
        <f t="shared" si="3"/>
        <v>#DIV/0!</v>
      </c>
      <c r="J20" s="8"/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 t="e">
        <f t="shared" si="3"/>
        <v>#DIV/0!</v>
      </c>
      <c r="J21" s="8"/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 t="e">
        <f t="shared" si="3"/>
        <v>#DIV/0!</v>
      </c>
      <c r="J22" s="8"/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 t="e">
        <f t="shared" si="3"/>
        <v>#DIV/0!</v>
      </c>
      <c r="J23" s="8"/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 t="e">
        <f t="shared" si="3"/>
        <v>#DIV/0!</v>
      </c>
      <c r="J24" s="8"/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 t="e">
        <f t="shared" si="3"/>
        <v>#DIV/0!</v>
      </c>
      <c r="J25" s="8"/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 t="e">
        <f t="shared" si="3"/>
        <v>#DIV/0!</v>
      </c>
      <c r="J26" s="8"/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44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84.75</v>
      </c>
      <c r="O27" s="22">
        <f>AVERAGE(O13:O26)</f>
        <v>0.69750000000000001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F5" sqref="F5:I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MECATRONICA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tr">
        <f>'1'!C13</f>
        <v>I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tr">
        <f>'1'!C14</f>
        <v>I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SISTEMAS EMBEBIDOS BASADOS EN PROCESAMIENTO DIGITAL DE SEÑALES</v>
      </c>
      <c r="C15" s="8" t="str">
        <f>'1'!C15</f>
        <v>I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MANUFACTURA FLEXIBLE ASISTIDA POR SOFTWARE</v>
      </c>
      <c r="C16" s="8" t="str">
        <f>'1'!C16</f>
        <v>I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/>
      <c r="H16" s="8">
        <v>0</v>
      </c>
      <c r="I16" s="9">
        <f t="shared" si="3"/>
        <v>0</v>
      </c>
      <c r="J16" s="8">
        <f t="shared" si="4"/>
        <v>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2025-07-02T21:33:58Z</cp:lastPrinted>
  <dcterms:created xsi:type="dcterms:W3CDTF">2021-11-22T14:45:25Z</dcterms:created>
  <dcterms:modified xsi:type="dcterms:W3CDTF">2026-01-07T21:01:07Z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