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AÑO 2025\Periodo Ag-Dic 2025\Reportes Agos Dic 2025\1o Reporte Parcial\"/>
    </mc:Choice>
  </mc:AlternateContent>
  <xr:revisionPtr revIDLastSave="0" documentId="13_ncr:1_{1A80A1B6-75A5-4766-8D86-1DAE7EFE51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M25" i="26"/>
  <c r="J25" i="26"/>
  <c r="M24" i="26"/>
  <c r="J24" i="26"/>
  <c r="M23" i="26"/>
  <c r="J23" i="26"/>
  <c r="M22" i="26"/>
  <c r="J22" i="26"/>
  <c r="M21" i="26"/>
  <c r="J21" i="26"/>
  <c r="M20" i="26"/>
  <c r="J20" i="26"/>
  <c r="M19" i="26"/>
  <c r="J19" i="26"/>
  <c r="M18" i="26"/>
  <c r="J18" i="26"/>
  <c r="M17" i="26"/>
  <c r="J17" i="26"/>
  <c r="M14" i="26"/>
  <c r="J14" i="26"/>
  <c r="M13" i="26"/>
  <c r="J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<sst xmlns="http://schemas.openxmlformats.org/spreadsheetml/2006/main" count="142" uniqueCount="48">
  <si>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</si>
  <si>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</si>
  <si>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</si>
  <si>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</si>
  <si>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</si>
  <si>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</si>
  <si>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</si>
  <si>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</si>
  <si>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</si>
  <si>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</si>
  <si>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</si>
  <si>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</si>
  <si>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</si>
  <si>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</si>
  <si>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</si>
  <si>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</si>
  <si>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</si>
  <si>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</si>
  <si>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</si>
  <si>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</si>
  <si>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</si>
  <si>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</si>
  <si>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</si>
  <si>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</si>
  <si>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</si>
  <si>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</si>
  <si>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</si>
  <si>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</si>
  <si>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</si>
  <si>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</si>
  <si>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</si>
  <si>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</si>
  <si>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INDUSTRIAL</t>
  </si>
  <si>
    <t>AGOSTO-DICIEMBRE 2025</t>
  </si>
  <si>
    <t>MARIA DE LA CRUZ PORRAS ARIAS</t>
  </si>
  <si>
    <t>ADMINISTRACIÓN DE PROYECTOS</t>
  </si>
  <si>
    <t>501 A</t>
  </si>
  <si>
    <t>IIND</t>
  </si>
  <si>
    <t>501 B</t>
  </si>
  <si>
    <t>PLANEACIÓN Y DISEÑO DE INSTALACIONES</t>
  </si>
  <si>
    <t>701 A</t>
  </si>
  <si>
    <t>701 B</t>
  </si>
  <si>
    <t>PRODUCCIÓN</t>
  </si>
  <si>
    <t>505 A</t>
  </si>
  <si>
    <t>LA</t>
  </si>
  <si>
    <t>PRODUCCION</t>
  </si>
  <si>
    <t>505 B</t>
  </si>
  <si>
    <t>S/E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</si>
</sst>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topLeftCell="A4" zoomScaleNormal="100" zoomScaleSheetLayoutView="100" zoomScalePageLayoutView="70" workbookViewId="0">
      <selection activeCell="O8" sqref="O8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">
        <v>32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3</v>
      </c>
      <c r="D7" s="28"/>
      <c r="E7" s="11" t="s">
        <v>4</v>
      </c>
      <c r="F7" s="5">
        <v>6</v>
      </c>
      <c r="H7" s="4" t="s">
        <v>5</v>
      </c>
      <c r="I7" s="5">
        <v>3</v>
      </c>
      <c r="J7" s="29" t="s">
        <v>6</v>
      </c>
      <c r="K7" s="29"/>
      <c r="L7" s="29"/>
      <c r="M7" s="28" t="s">
        <v>33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6.4" x14ac:dyDescent="0.25">
      <c r="A13" s="17"/>
      <c r="B13" s="13" t="s">
        <v>35</v>
      </c>
      <c r="C13" s="8" t="s">
        <v>20</v>
      </c>
      <c r="D13" s="8" t="s">
        <v>36</v>
      </c>
      <c r="E13" s="8" t="s">
        <v>37</v>
      </c>
      <c r="F13" s="8">
        <v>27</v>
      </c>
      <c r="G13" s="8">
        <v>24</v>
      </c>
      <c r="H13" s="8"/>
      <c r="I13" s="9"/>
      <c r="J13" s="8">
        <f t="shared" ref="J13:J27" si="0">(F13-SUM(G13:H13))-L13</f>
        <v>3</v>
      </c>
      <c r="K13" s="9"/>
      <c r="L13" s="8"/>
      <c r="M13" s="9">
        <f t="shared" ref="M13:M27" si="1">L13/F13</f>
        <v>0</v>
      </c>
      <c r="N13" s="8">
        <v>84</v>
      </c>
      <c r="O13" s="12">
        <v>0.85</v>
      </c>
      <c r="P13" s="17"/>
    </row>
    <row r="14" spans="1:16" s="10" customFormat="1" ht="26.4" x14ac:dyDescent="0.25">
      <c r="A14" s="17"/>
      <c r="B14" s="13" t="s">
        <v>35</v>
      </c>
      <c r="C14" s="8" t="s">
        <v>20</v>
      </c>
      <c r="D14" s="8" t="s">
        <v>38</v>
      </c>
      <c r="E14" s="8" t="s">
        <v>37</v>
      </c>
      <c r="F14" s="8">
        <v>26</v>
      </c>
      <c r="G14" s="8">
        <v>14</v>
      </c>
      <c r="H14" s="8"/>
      <c r="I14" s="9"/>
      <c r="J14" s="8">
        <f>(F14-SUM(G14:H14))-L14</f>
        <v>12</v>
      </c>
      <c r="K14" s="9"/>
      <c r="L14" s="8"/>
      <c r="M14" s="9">
        <f t="shared" si="1"/>
        <v>0</v>
      </c>
      <c r="N14" s="8">
        <v>68</v>
      </c>
      <c r="O14" s="12">
        <v>0.57999999999999996</v>
      </c>
      <c r="P14" s="17"/>
    </row>
    <row r="15" spans="1:16" s="10" customFormat="1" ht="26.4" x14ac:dyDescent="0.25">
      <c r="A15" s="17"/>
      <c r="B15" s="13" t="s">
        <v>39</v>
      </c>
      <c r="C15" s="8" t="s">
        <v>47</v>
      </c>
      <c r="D15" s="8" t="s">
        <v>40</v>
      </c>
      <c r="E15" s="8" t="s">
        <v>37</v>
      </c>
      <c r="F15" s="8">
        <v>25</v>
      </c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ht="26.4" x14ac:dyDescent="0.25">
      <c r="A16" s="17"/>
      <c r="B16" s="13" t="s">
        <v>39</v>
      </c>
      <c r="C16" s="8" t="s">
        <v>47</v>
      </c>
      <c r="D16" s="8" t="s">
        <v>41</v>
      </c>
      <c r="E16" s="8" t="s">
        <v>37</v>
      </c>
      <c r="F16" s="8">
        <v>12</v>
      </c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ht="26.4" x14ac:dyDescent="0.25">
      <c r="A17" s="17"/>
      <c r="B17" s="13" t="s">
        <v>42</v>
      </c>
      <c r="C17" s="8" t="s">
        <v>20</v>
      </c>
      <c r="D17" s="8" t="s">
        <v>43</v>
      </c>
      <c r="E17" s="8" t="s">
        <v>44</v>
      </c>
      <c r="F17" s="8">
        <v>16</v>
      </c>
      <c r="G17" s="8">
        <v>15</v>
      </c>
      <c r="H17" s="8"/>
      <c r="I17" s="9"/>
      <c r="J17" s="8">
        <f t="shared" ref="J17:J26" si="2">(F17-SUM(G17:H17))-L17</f>
        <v>1</v>
      </c>
      <c r="K17" s="9"/>
      <c r="L17" s="8"/>
      <c r="M17" s="9">
        <f t="shared" si="1"/>
        <v>0</v>
      </c>
      <c r="N17" s="8">
        <v>83</v>
      </c>
      <c r="O17" s="12">
        <v>0.56000000000000005</v>
      </c>
      <c r="P17" s="17"/>
    </row>
    <row r="18" spans="1:16" s="10" customFormat="1" ht="26.4" x14ac:dyDescent="0.25">
      <c r="A18" s="17"/>
      <c r="B18" s="13" t="s">
        <v>45</v>
      </c>
      <c r="C18" s="8" t="s">
        <v>20</v>
      </c>
      <c r="D18" s="8" t="s">
        <v>46</v>
      </c>
      <c r="E18" s="8" t="s">
        <v>44</v>
      </c>
      <c r="F18" s="8">
        <v>28</v>
      </c>
      <c r="G18" s="8">
        <v>26</v>
      </c>
      <c r="H18" s="8"/>
      <c r="I18" s="9"/>
      <c r="J18" s="8">
        <f t="shared" si="2"/>
        <v>2</v>
      </c>
      <c r="K18" s="9"/>
      <c r="L18" s="8"/>
      <c r="M18" s="9">
        <f t="shared" si="1"/>
        <v>0</v>
      </c>
      <c r="N18" s="8">
        <v>87</v>
      </c>
      <c r="O18" s="12">
        <v>0.61</v>
      </c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>
        <f t="shared" si="2"/>
        <v>0</v>
      </c>
      <c r="K19" s="9"/>
      <c r="L19" s="8"/>
      <c r="M19" s="9" t="e">
        <f t="shared" si="1"/>
        <v>#DIV/0!</v>
      </c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>
        <f t="shared" si="2"/>
        <v>0</v>
      </c>
      <c r="K20" s="9"/>
      <c r="L20" s="8"/>
      <c r="M20" s="9" t="e">
        <f t="shared" si="1"/>
        <v>#DIV/0!</v>
      </c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>
        <f t="shared" si="2"/>
        <v>0</v>
      </c>
      <c r="K21" s="9"/>
      <c r="L21" s="8"/>
      <c r="M21" s="9" t="e">
        <f t="shared" si="1"/>
        <v>#DIV/0!</v>
      </c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>
        <f t="shared" si="2"/>
        <v>0</v>
      </c>
      <c r="K22" s="9"/>
      <c r="L22" s="8"/>
      <c r="M22" s="9" t="e">
        <f t="shared" si="1"/>
        <v>#DIV/0!</v>
      </c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>
        <f t="shared" si="2"/>
        <v>0</v>
      </c>
      <c r="K23" s="9"/>
      <c r="L23" s="8"/>
      <c r="M23" s="9" t="e">
        <f t="shared" si="1"/>
        <v>#DIV/0!</v>
      </c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>
        <f t="shared" si="2"/>
        <v>0</v>
      </c>
      <c r="K24" s="9"/>
      <c r="L24" s="8"/>
      <c r="M24" s="9" t="e">
        <f t="shared" si="1"/>
        <v>#DIV/0!</v>
      </c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>
        <f t="shared" si="2"/>
        <v>0</v>
      </c>
      <c r="K25" s="9"/>
      <c r="L25" s="8"/>
      <c r="M25" s="9" t="e">
        <f t="shared" si="1"/>
        <v>#DIV/0!</v>
      </c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>
        <f t="shared" si="2"/>
        <v>0</v>
      </c>
      <c r="K26" s="9"/>
      <c r="L26" s="8"/>
      <c r="M26" s="9" t="e">
        <f t="shared" si="1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134</v>
      </c>
      <c r="G27" s="20">
        <f>SUM(G13:G26)</f>
        <v>79</v>
      </c>
      <c r="H27" s="20">
        <f>SUM(H13:H26)</f>
        <v>0</v>
      </c>
      <c r="I27" s="21">
        <v>0</v>
      </c>
      <c r="J27" s="20">
        <f t="shared" si="0"/>
        <v>55</v>
      </c>
      <c r="K27" s="21">
        <v>0</v>
      </c>
      <c r="L27" s="20">
        <f>SUM(L13:L26)</f>
        <v>0</v>
      </c>
      <c r="M27" s="21">
        <f t="shared" si="1"/>
        <v>0</v>
      </c>
      <c r="N27" s="20">
        <f>AVERAGE(N13:N26)</f>
        <v>80.5</v>
      </c>
      <c r="O27" s="22">
        <f>AVERAGE(O13:O26)</f>
        <v>0.65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A4" sqref="A4:XFD4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tr">
        <f>'1'!F5</f>
        <v>INDUSTRIAL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6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MARIA DE LA CRUZ PORRAS ARIAS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6.4" x14ac:dyDescent="0.25">
      <c r="A13" s="17"/>
      <c r="B13" s="13" t="str">
        <f>'1'!B13</f>
        <v>ADMINISTRACIÓN DE PROYECTOS</v>
      </c>
      <c r="C13" s="8" t="str">
        <f>'1'!C13</f>
        <v>I</v>
      </c>
      <c r="D13" s="8" t="str">
        <f>'1'!D13</f>
        <v>501 A</v>
      </c>
      <c r="E13" s="8" t="str">
        <f>'1'!E13</f>
        <v>IIND</v>
      </c>
      <c r="F13" s="8">
        <f>'1'!F13</f>
        <v>27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27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6.4" x14ac:dyDescent="0.25">
      <c r="A14" s="17"/>
      <c r="B14" s="13" t="str">
        <f>'1'!B14</f>
        <v>ADMINISTRACIÓN DE PROYECTOS</v>
      </c>
      <c r="C14" s="8" t="str">
        <f>'1'!C14</f>
        <v>I</v>
      </c>
      <c r="D14" s="8" t="str">
        <f>'1'!D14</f>
        <v>501 B</v>
      </c>
      <c r="E14" s="8" t="str">
        <f>'1'!E14</f>
        <v>IIND</v>
      </c>
      <c r="F14" s="8">
        <f>'1'!F14</f>
        <v>26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26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6.4" x14ac:dyDescent="0.25">
      <c r="A15" s="17"/>
      <c r="B15" s="13" t="str">
        <f>'1'!B15</f>
        <v>PLANEACIÓN Y DISEÑO DE INSTALACIONES</v>
      </c>
      <c r="C15" s="8" t="str">
        <f>'1'!C15</f>
        <v>S/E</v>
      </c>
      <c r="D15" s="8" t="str">
        <f>'1'!D15</f>
        <v>701 A</v>
      </c>
      <c r="E15" s="8" t="str">
        <f>'1'!E15</f>
        <v>IIND</v>
      </c>
      <c r="F15" s="8">
        <f>'1'!F15</f>
        <v>25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25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6.4" x14ac:dyDescent="0.25">
      <c r="A16" s="17"/>
      <c r="B16" s="13" t="str">
        <f>'1'!B16</f>
        <v>PLANEACIÓN Y DISEÑO DE INSTALACIONES</v>
      </c>
      <c r="C16" s="8" t="str">
        <f>'1'!C16</f>
        <v>S/E</v>
      </c>
      <c r="D16" s="8" t="str">
        <f>'1'!D16</f>
        <v>701 B</v>
      </c>
      <c r="E16" s="8" t="str">
        <f>'1'!E16</f>
        <v>IIND</v>
      </c>
      <c r="F16" s="8">
        <f>'1'!F16</f>
        <v>12</v>
      </c>
      <c r="G16" s="8"/>
      <c r="H16" s="8">
        <v>0</v>
      </c>
      <c r="I16" s="9">
        <f t="shared" si="3"/>
        <v>0</v>
      </c>
      <c r="J16" s="8">
        <f t="shared" si="4"/>
        <v>12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26.4" x14ac:dyDescent="0.25">
      <c r="A17" s="17"/>
      <c r="B17" s="13" t="str">
        <f>'1'!B17</f>
        <v>PRODUCCIÓN</v>
      </c>
      <c r="C17" s="8" t="str">
        <f>'1'!C17</f>
        <v>I</v>
      </c>
      <c r="D17" s="8" t="str">
        <f>'1'!D17</f>
        <v>505 A</v>
      </c>
      <c r="E17" s="8" t="str">
        <f>'1'!E17</f>
        <v>LA</v>
      </c>
      <c r="F17" s="8">
        <f>'1'!F17</f>
        <v>16</v>
      </c>
      <c r="G17" s="8"/>
      <c r="H17" s="8">
        <v>0</v>
      </c>
      <c r="I17" s="9">
        <f t="shared" si="3"/>
        <v>0</v>
      </c>
      <c r="J17" s="8">
        <f t="shared" si="4"/>
        <v>16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ht="26.4" x14ac:dyDescent="0.25">
      <c r="A18" s="17"/>
      <c r="B18" s="13" t="str">
        <f>'1'!B18</f>
        <v>PRODUCCION</v>
      </c>
      <c r="C18" s="8" t="str">
        <f>'1'!C18</f>
        <v>I</v>
      </c>
      <c r="D18" s="8" t="str">
        <f>'1'!D18</f>
        <v>505 B</v>
      </c>
      <c r="E18" s="8" t="str">
        <f>'1'!E18</f>
        <v>LA</v>
      </c>
      <c r="F18" s="8">
        <f>'1'!F18</f>
        <v>28</v>
      </c>
      <c r="G18" s="8"/>
      <c r="H18" s="8">
        <v>0</v>
      </c>
      <c r="I18" s="9">
        <f t="shared" si="3"/>
        <v>0</v>
      </c>
      <c r="J18" s="8">
        <f t="shared" si="4"/>
        <v>28</v>
      </c>
      <c r="K18" s="9">
        <f t="shared" si="1"/>
        <v>1</v>
      </c>
      <c r="L18" s="8"/>
      <c r="M18" s="9">
        <f t="shared" si="2"/>
        <v>0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134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134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77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tr">
        <f>'1'!F5</f>
        <v>INDUSTRIAL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>
        <v>3</v>
      </c>
      <c r="D7" s="28"/>
      <c r="E7" s="11" t="s">
        <v>4</v>
      </c>
      <c r="F7" s="5">
        <f>'1'!F7</f>
        <v>6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MARIA DE LA CRUZ PORRAS ARIAS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6.4" x14ac:dyDescent="0.25">
      <c r="A13" s="17"/>
      <c r="B13" s="13" t="str">
        <f>'1'!B13</f>
        <v>ADMINISTRACIÓN DE PROYECTOS</v>
      </c>
      <c r="C13" s="8" t="str">
        <f>'1'!C13</f>
        <v>I</v>
      </c>
      <c r="D13" s="8" t="str">
        <f>'1'!D13</f>
        <v>501 A</v>
      </c>
      <c r="E13" s="8" t="str">
        <f>'1'!E13</f>
        <v>IIND</v>
      </c>
      <c r="F13" s="8">
        <f>'1'!F13</f>
        <v>27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27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6.4" x14ac:dyDescent="0.25">
      <c r="A14" s="17"/>
      <c r="B14" s="13" t="str">
        <f>'1'!B14</f>
        <v>ADMINISTRACIÓN DE PROYECTOS</v>
      </c>
      <c r="C14" s="8" t="str">
        <f>'1'!C14</f>
        <v>I</v>
      </c>
      <c r="D14" s="8" t="str">
        <f>'1'!D14</f>
        <v>501 B</v>
      </c>
      <c r="E14" s="8" t="str">
        <f>'1'!E14</f>
        <v>IIND</v>
      </c>
      <c r="F14" s="8">
        <f>'1'!F14</f>
        <v>26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26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6.4" x14ac:dyDescent="0.25">
      <c r="A15" s="17"/>
      <c r="B15" s="13" t="str">
        <f>'1'!B15</f>
        <v>PLANEACIÓN Y DISEÑO DE INSTALACIONES</v>
      </c>
      <c r="C15" s="8" t="str">
        <f>'1'!C15</f>
        <v>S/E</v>
      </c>
      <c r="D15" s="8" t="str">
        <f>'1'!D15</f>
        <v>701 A</v>
      </c>
      <c r="E15" s="8" t="str">
        <f>'1'!E15</f>
        <v>IIND</v>
      </c>
      <c r="F15" s="8">
        <f>'1'!F15</f>
        <v>25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25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6.4" x14ac:dyDescent="0.25">
      <c r="A16" s="17"/>
      <c r="B16" s="13" t="str">
        <f>'1'!B16</f>
        <v>PLANEACIÓN Y DISEÑO DE INSTALACIONES</v>
      </c>
      <c r="C16" s="8" t="str">
        <f>'1'!C16</f>
        <v>S/E</v>
      </c>
      <c r="D16" s="8" t="str">
        <f>'1'!D16</f>
        <v>701 B</v>
      </c>
      <c r="E16" s="8" t="str">
        <f>'1'!E16</f>
        <v>IIND</v>
      </c>
      <c r="F16" s="8">
        <f>'1'!F16</f>
        <v>12</v>
      </c>
      <c r="G16" s="8"/>
      <c r="H16" s="8">
        <v>0</v>
      </c>
      <c r="I16" s="9">
        <f t="shared" si="3"/>
        <v>0</v>
      </c>
      <c r="J16" s="8">
        <f t="shared" si="4"/>
        <v>12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26.4" x14ac:dyDescent="0.25">
      <c r="A17" s="17"/>
      <c r="B17" s="13" t="str">
        <f>'1'!B17</f>
        <v>PRODUCCIÓN</v>
      </c>
      <c r="C17" s="8" t="str">
        <f>'1'!C17</f>
        <v>I</v>
      </c>
      <c r="D17" s="8" t="str">
        <f>'1'!D17</f>
        <v>505 A</v>
      </c>
      <c r="E17" s="8" t="str">
        <f>'1'!E17</f>
        <v>LA</v>
      </c>
      <c r="F17" s="8">
        <f>'1'!F17</f>
        <v>16</v>
      </c>
      <c r="G17" s="8"/>
      <c r="H17" s="8">
        <v>0</v>
      </c>
      <c r="I17" s="9">
        <f t="shared" si="3"/>
        <v>0</v>
      </c>
      <c r="J17" s="8">
        <f t="shared" si="4"/>
        <v>16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ht="26.4" x14ac:dyDescent="0.25">
      <c r="A18" s="17"/>
      <c r="B18" s="13" t="str">
        <f>'1'!B18</f>
        <v>PRODUCCION</v>
      </c>
      <c r="C18" s="8" t="str">
        <f>'1'!C18</f>
        <v>I</v>
      </c>
      <c r="D18" s="8" t="str">
        <f>'1'!D18</f>
        <v>505 B</v>
      </c>
      <c r="E18" s="8" t="str">
        <f>'1'!E18</f>
        <v>LA</v>
      </c>
      <c r="F18" s="8">
        <f>'1'!F18</f>
        <v>28</v>
      </c>
      <c r="G18" s="8"/>
      <c r="H18" s="8">
        <v>0</v>
      </c>
      <c r="I18" s="9">
        <f t="shared" si="3"/>
        <v>0</v>
      </c>
      <c r="J18" s="8">
        <f t="shared" si="4"/>
        <v>28</v>
      </c>
      <c r="K18" s="9">
        <f t="shared" si="1"/>
        <v>1</v>
      </c>
      <c r="L18" s="8"/>
      <c r="M18" s="9">
        <f t="shared" si="2"/>
        <v>0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134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134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77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Normal="100" zoomScaleSheetLayoutView="100" zoomScalePageLayoutView="70" workbookViewId="0">
      <selection activeCell="R5" sqref="R5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tr">
        <f>'1'!F5</f>
        <v>INDUSTRIAL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6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MARIA DE LA CRUZ PORRAS ARIAS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6.4" x14ac:dyDescent="0.25">
      <c r="A13" s="17"/>
      <c r="B13" s="13" t="str">
        <f>'1'!B13</f>
        <v>ADMINISTRACIÓN DE PROYECTOS</v>
      </c>
      <c r="C13" s="8" t="str">
        <f>'1'!C13</f>
        <v>I</v>
      </c>
      <c r="D13" s="8" t="str">
        <f>'1'!D13</f>
        <v>501 A</v>
      </c>
      <c r="E13" s="8" t="str">
        <f>'1'!E13</f>
        <v>IIND</v>
      </c>
      <c r="F13" s="8">
        <f>'1'!F13</f>
        <v>27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27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6.4" x14ac:dyDescent="0.25">
      <c r="A14" s="17"/>
      <c r="B14" s="13" t="str">
        <f>'1'!B14</f>
        <v>ADMINISTRACIÓN DE PROYECTOS</v>
      </c>
      <c r="C14" s="8" t="str">
        <f>'1'!C14</f>
        <v>I</v>
      </c>
      <c r="D14" s="8" t="str">
        <f>'1'!D14</f>
        <v>501 B</v>
      </c>
      <c r="E14" s="8" t="str">
        <f>'1'!E14</f>
        <v>IIND</v>
      </c>
      <c r="F14" s="8">
        <f>'1'!F14</f>
        <v>26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26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6.4" x14ac:dyDescent="0.25">
      <c r="A15" s="17"/>
      <c r="B15" s="13" t="str">
        <f>'1'!B15</f>
        <v>PLANEACIÓN Y DISEÑO DE INSTALACIONES</v>
      </c>
      <c r="C15" s="8" t="str">
        <f>'1'!C15</f>
        <v>S/E</v>
      </c>
      <c r="D15" s="8" t="str">
        <f>'1'!D15</f>
        <v>701 A</v>
      </c>
      <c r="E15" s="8" t="str">
        <f>'1'!E15</f>
        <v>IIND</v>
      </c>
      <c r="F15" s="8">
        <f>'1'!F15</f>
        <v>25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25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6.4" x14ac:dyDescent="0.25">
      <c r="A16" s="17"/>
      <c r="B16" s="13" t="str">
        <f>'1'!B16</f>
        <v>PLANEACIÓN Y DISEÑO DE INSTALACIONES</v>
      </c>
      <c r="C16" s="8" t="str">
        <f>'1'!C16</f>
        <v>S/E</v>
      </c>
      <c r="D16" s="8" t="str">
        <f>'1'!D16</f>
        <v>701 B</v>
      </c>
      <c r="E16" s="8" t="str">
        <f>'1'!E16</f>
        <v>IIND</v>
      </c>
      <c r="F16" s="8">
        <f>'1'!F16</f>
        <v>12</v>
      </c>
      <c r="G16" s="8"/>
      <c r="H16" s="8">
        <v>0</v>
      </c>
      <c r="I16" s="9">
        <f t="shared" si="3"/>
        <v>0</v>
      </c>
      <c r="J16" s="8">
        <f t="shared" si="4"/>
        <v>12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26.4" x14ac:dyDescent="0.25">
      <c r="A17" s="17"/>
      <c r="B17" s="13" t="str">
        <f>'1'!B17</f>
        <v>PRODUCCIÓN</v>
      </c>
      <c r="C17" s="8" t="str">
        <f>'1'!C17</f>
        <v>I</v>
      </c>
      <c r="D17" s="8" t="str">
        <f>'1'!D17</f>
        <v>505 A</v>
      </c>
      <c r="E17" s="8" t="str">
        <f>'1'!E17</f>
        <v>LA</v>
      </c>
      <c r="F17" s="8">
        <f>'1'!F17</f>
        <v>16</v>
      </c>
      <c r="G17" s="8"/>
      <c r="H17" s="8">
        <v>0</v>
      </c>
      <c r="I17" s="9">
        <f t="shared" si="3"/>
        <v>0</v>
      </c>
      <c r="J17" s="8">
        <f t="shared" si="4"/>
        <v>16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ht="26.4" x14ac:dyDescent="0.25">
      <c r="A18" s="17"/>
      <c r="B18" s="13" t="str">
        <f>'1'!B18</f>
        <v>PRODUCCION</v>
      </c>
      <c r="C18" s="8" t="str">
        <f>'1'!C18</f>
        <v>I</v>
      </c>
      <c r="D18" s="8" t="str">
        <f>'1'!D18</f>
        <v>505 B</v>
      </c>
      <c r="E18" s="8" t="str">
        <f>'1'!E18</f>
        <v>LA</v>
      </c>
      <c r="F18" s="8">
        <f>'1'!F18</f>
        <v>28</v>
      </c>
      <c r="G18" s="8"/>
      <c r="H18" s="8">
        <v>0</v>
      </c>
      <c r="I18" s="9">
        <f t="shared" si="3"/>
        <v>0</v>
      </c>
      <c r="J18" s="8">
        <f t="shared" si="4"/>
        <v>28</v>
      </c>
      <c r="K18" s="9">
        <f t="shared" si="1"/>
        <v>1</v>
      </c>
      <c r="L18" s="8"/>
      <c r="M18" s="9">
        <f t="shared" si="2"/>
        <v>0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134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134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Mary Porras</cp:lastModifiedBy>
  <cp:revision/>
  <cp:lastPrinted>2025-07-02T21:33:58Z</cp:lastPrinted>
  <dcterms:created xsi:type="dcterms:W3CDTF">2021-11-22T14:45:25Z</dcterms:created>
  <dcterms:modified xsi:type="dcterms:W3CDTF">2025-09-23T01:21:36Z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