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marthalaura/Desktop/SEMESTRES-TECNOLOGICO/CURSO AGOSTO- DICIEMBRE 25/CURSO NORMAL/"/>
    </mc:Choice>
  </mc:AlternateContent>
  <xr:revisionPtr revIDLastSave="0" documentId="13_ncr:1_{77802F3E-5209-0041-A3B8-08F29CFC7CBB}" xr6:coauthVersionLast="47" xr6:coauthVersionMax="47" xr10:uidLastSave="{00000000-0000-0000-0000-000000000000}"/>
  <bookViews>
    <workbookView xWindow="9460" yWindow="540" windowWidth="20820" windowHeight="15720" activeTab="3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" i="30" l="1"/>
  <c r="M18" i="30"/>
  <c r="M17" i="30"/>
  <c r="M16" i="30"/>
  <c r="M15" i="30"/>
  <c r="M14" i="30"/>
  <c r="K19" i="30"/>
  <c r="K18" i="30"/>
  <c r="K17" i="30"/>
  <c r="K16" i="30"/>
  <c r="K15" i="30"/>
  <c r="K14" i="30"/>
  <c r="I16" i="30"/>
  <c r="I19" i="30"/>
  <c r="I18" i="30"/>
  <c r="I17" i="30"/>
  <c r="I15" i="30"/>
  <c r="I14" i="30"/>
  <c r="B19" i="31"/>
  <c r="B18" i="31"/>
  <c r="B17" i="31"/>
  <c r="B16" i="31"/>
  <c r="B15" i="31"/>
  <c r="B14" i="31"/>
  <c r="B19" i="30"/>
  <c r="B18" i="30"/>
  <c r="B17" i="30"/>
  <c r="B16" i="30"/>
  <c r="B15" i="30"/>
  <c r="B14" i="30"/>
  <c r="B19" i="27"/>
  <c r="B18" i="27"/>
  <c r="B17" i="27"/>
  <c r="B16" i="27"/>
  <c r="B15" i="27"/>
  <c r="B14" i="27"/>
  <c r="O27" i="31" l="1"/>
  <c r="N27" i="31"/>
  <c r="L27" i="31"/>
  <c r="H27" i="31"/>
  <c r="G27" i="31"/>
  <c r="M13" i="31"/>
  <c r="E13" i="31"/>
  <c r="D13" i="31"/>
  <c r="B13" i="31"/>
  <c r="C9" i="31"/>
  <c r="M7" i="31"/>
  <c r="I7" i="31"/>
  <c r="F7" i="31"/>
  <c r="F5" i="31"/>
  <c r="O27" i="30"/>
  <c r="N27" i="30"/>
  <c r="L27" i="30"/>
  <c r="H27" i="30"/>
  <c r="G27" i="30"/>
  <c r="E13" i="30"/>
  <c r="D13" i="30"/>
  <c r="B13" i="30"/>
  <c r="C9" i="30"/>
  <c r="M7" i="30"/>
  <c r="I7" i="30"/>
  <c r="F7" i="30"/>
  <c r="F5" i="30"/>
  <c r="C9" i="27"/>
  <c r="F5" i="27"/>
  <c r="M7" i="27"/>
  <c r="I7" i="27"/>
  <c r="F7" i="27"/>
  <c r="D13" i="27"/>
  <c r="E13" i="27"/>
  <c r="B13" i="27"/>
  <c r="O27" i="27"/>
  <c r="N27" i="27"/>
  <c r="L27" i="27"/>
  <c r="H27" i="27"/>
  <c r="G27" i="27"/>
  <c r="O27" i="26"/>
  <c r="N27" i="26"/>
  <c r="H27" i="26"/>
  <c r="M13" i="27" l="1"/>
  <c r="F27" i="30"/>
  <c r="J27" i="30" s="1"/>
  <c r="K27" i="30" s="1"/>
  <c r="I13" i="31"/>
  <c r="J13" i="31"/>
  <c r="K13" i="31" s="1"/>
  <c r="F27" i="31"/>
  <c r="M13" i="30"/>
  <c r="I13" i="30"/>
  <c r="K13" i="30"/>
  <c r="F27" i="27"/>
  <c r="J27" i="27" s="1"/>
  <c r="K27" i="27" s="1"/>
  <c r="M27" i="30" l="1"/>
  <c r="I27" i="30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rgb="FF000000"/>
            <rFont val="Tahoma"/>
            <family val="2"/>
          </rPr>
          <t>Operador: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<sst xmlns="http://schemas.openxmlformats.org/spreadsheetml/2006/main" count="203" uniqueCount="52">
  <si>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</si>
  <si>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</si>
  <si>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</si>
  <si>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</si>
  <si>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</si>
  <si>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</si>
  <si>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</si>
  <si>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</si>
  <si>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</si>
  <si>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</si>
  <si>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</si>
  <si>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</si>
  <si>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</si>
  <si>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</si>
  <si>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</si>
  <si>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</si>
  <si>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</si>
  <si>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</si>
  <si>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</si>
  <si>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</si>
  <si>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</si>
  <si>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</si>
  <si>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</si>
  <si>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</si>
  <si>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</si>
  <si>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</si>
  <si>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</si>
  <si>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</si>
  <si>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</si>
  <si>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</si>
  <si>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</si>
  <si>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</si>
  <si>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SISTEMAS COMPUTACIONALES</t>
  </si>
  <si>
    <t>AGOSTO-DICIEMBRE 2025</t>
  </si>
  <si>
    <t>MARTHA LAURA SEDAS CARDENAS</t>
  </si>
  <si>
    <t>FUNDAMENTOS DE INVESTIGACION</t>
  </si>
  <si>
    <t>ISIC</t>
  </si>
  <si>
    <t>II</t>
  </si>
  <si>
    <t>III</t>
  </si>
  <si>
    <t>104B</t>
  </si>
  <si>
    <t>TALLER DE ETICA</t>
  </si>
  <si>
    <t>104A</t>
  </si>
  <si>
    <t>FUNDAMENTOS DE TELECOMUNICACIONES</t>
  </si>
  <si>
    <t>504A</t>
  </si>
  <si>
    <t>504B</t>
  </si>
  <si>
    <t>704A</t>
  </si>
  <si>
    <t>704B</t>
  </si>
  <si>
    <t>TALLER DE COMPETENCIAS PROFESIONALIZANTES</t>
  </si>
  <si>
    <t>TOPICO DE INTELIGENCIAS DE NEGOCIOS</t>
  </si>
  <si>
    <t>ARRA</t>
  </si>
  <si>
    <t>ISIS</t>
  </si>
  <si>
    <t>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</si>
</sst>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5" zoomScaleNormal="100" zoomScaleSheetLayoutView="100" zoomScalePageLayoutView="70" workbookViewId="0">
      <selection activeCell="J27" sqref="J27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4" width="5.5" style="1" bestFit="1" customWidth="1"/>
    <col min="5" max="5" width="21.83203125" style="1" customWidth="1"/>
    <col min="6" max="6" width="9.5" style="1" customWidth="1"/>
    <col min="7" max="13" width="7.5" style="1" customWidth="1"/>
    <col min="14" max="15" width="11.5" style="1"/>
    <col min="16" max="16" width="1.6640625" style="1" customWidth="1"/>
    <col min="17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">
      <c r="A2" s="14"/>
      <c r="B2" s="23" t="s">
        <v>28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15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15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15">
      <c r="A5" s="16"/>
      <c r="B5" s="26" t="s">
        <v>1</v>
      </c>
      <c r="C5" s="26"/>
      <c r="D5" s="26"/>
      <c r="E5" s="26"/>
      <c r="F5" s="27" t="s">
        <v>32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1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4" x14ac:dyDescent="0.15">
      <c r="A7" s="16"/>
      <c r="B7" s="4" t="s">
        <v>2</v>
      </c>
      <c r="C7" s="28" t="s">
        <v>3</v>
      </c>
      <c r="D7" s="28"/>
      <c r="E7" s="11" t="s">
        <v>4</v>
      </c>
      <c r="F7" s="5">
        <v>1</v>
      </c>
      <c r="H7" s="4" t="s">
        <v>5</v>
      </c>
      <c r="I7" s="5">
        <v>1</v>
      </c>
      <c r="J7" s="29" t="s">
        <v>6</v>
      </c>
      <c r="K7" s="29"/>
      <c r="L7" s="29"/>
      <c r="M7" s="28" t="s">
        <v>33</v>
      </c>
      <c r="N7" s="28"/>
      <c r="O7" s="28"/>
      <c r="P7" s="16"/>
    </row>
    <row r="8" spans="1:16" x14ac:dyDescent="0.15">
      <c r="A8" s="16"/>
      <c r="P8" s="16"/>
    </row>
    <row r="9" spans="1:16" x14ac:dyDescent="0.15">
      <c r="A9" s="16"/>
      <c r="B9" s="4" t="s">
        <v>7</v>
      </c>
      <c r="C9" s="28" t="s">
        <v>34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4" thickBot="1" x14ac:dyDescent="0.2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1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4" x14ac:dyDescent="0.1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14" x14ac:dyDescent="0.15">
      <c r="A13" s="17"/>
      <c r="B13" s="7" t="s">
        <v>35</v>
      </c>
      <c r="C13" s="8" t="s">
        <v>20</v>
      </c>
      <c r="D13" s="8" t="s">
        <v>39</v>
      </c>
      <c r="E13" s="8" t="s">
        <v>36</v>
      </c>
      <c r="F13" s="8">
        <v>31</v>
      </c>
      <c r="G13" s="8">
        <v>25</v>
      </c>
      <c r="H13" s="8">
        <v>0</v>
      </c>
      <c r="I13" s="9">
        <v>0</v>
      </c>
      <c r="J13" s="8">
        <v>6</v>
      </c>
      <c r="K13" s="9">
        <v>0</v>
      </c>
      <c r="L13" s="8">
        <v>0</v>
      </c>
      <c r="M13" s="9">
        <v>0</v>
      </c>
      <c r="N13" s="8">
        <v>66</v>
      </c>
      <c r="O13" s="12">
        <v>0.8</v>
      </c>
      <c r="P13" s="17"/>
    </row>
    <row r="14" spans="1:16" s="10" customFormat="1" ht="14" x14ac:dyDescent="0.15">
      <c r="A14" s="17"/>
      <c r="B14" s="7" t="s">
        <v>40</v>
      </c>
      <c r="C14" s="8" t="s">
        <v>20</v>
      </c>
      <c r="D14" s="8" t="s">
        <v>41</v>
      </c>
      <c r="E14" s="8" t="s">
        <v>36</v>
      </c>
      <c r="F14" s="8">
        <v>26</v>
      </c>
      <c r="G14" s="8">
        <v>26</v>
      </c>
      <c r="H14" s="8">
        <v>0</v>
      </c>
      <c r="I14" s="9">
        <v>0</v>
      </c>
      <c r="J14" s="8">
        <v>0</v>
      </c>
      <c r="K14" s="9">
        <v>0</v>
      </c>
      <c r="L14" s="8">
        <v>0</v>
      </c>
      <c r="M14" s="9">
        <v>0</v>
      </c>
      <c r="N14" s="8">
        <v>88.84</v>
      </c>
      <c r="O14" s="12">
        <v>1</v>
      </c>
      <c r="P14" s="17"/>
    </row>
    <row r="15" spans="1:16" s="10" customFormat="1" ht="14" x14ac:dyDescent="0.15">
      <c r="A15" s="17"/>
      <c r="B15" s="7" t="s">
        <v>42</v>
      </c>
      <c r="C15" s="8" t="s">
        <v>20</v>
      </c>
      <c r="D15" s="8" t="s">
        <v>43</v>
      </c>
      <c r="E15" s="8" t="s">
        <v>36</v>
      </c>
      <c r="F15" s="8">
        <v>19</v>
      </c>
      <c r="G15" s="8">
        <v>17</v>
      </c>
      <c r="H15" s="8">
        <v>0</v>
      </c>
      <c r="I15" s="9">
        <v>0</v>
      </c>
      <c r="J15" s="8">
        <v>2</v>
      </c>
      <c r="K15" s="9">
        <v>0</v>
      </c>
      <c r="L15" s="8">
        <v>0</v>
      </c>
      <c r="M15" s="9">
        <v>0</v>
      </c>
      <c r="N15" s="8">
        <v>71</v>
      </c>
      <c r="O15" s="12">
        <v>0.42</v>
      </c>
      <c r="P15" s="17"/>
    </row>
    <row r="16" spans="1:16" s="10" customFormat="1" ht="14" x14ac:dyDescent="0.15">
      <c r="A16" s="17"/>
      <c r="B16" s="7" t="s">
        <v>42</v>
      </c>
      <c r="C16" s="8" t="s">
        <v>20</v>
      </c>
      <c r="D16" s="8" t="s">
        <v>44</v>
      </c>
      <c r="E16" s="8" t="s">
        <v>36</v>
      </c>
      <c r="F16" s="8">
        <v>18</v>
      </c>
      <c r="G16" s="8">
        <v>15</v>
      </c>
      <c r="H16" s="8">
        <v>0</v>
      </c>
      <c r="I16" s="9">
        <v>0</v>
      </c>
      <c r="J16" s="8">
        <v>3</v>
      </c>
      <c r="K16" s="9">
        <v>0</v>
      </c>
      <c r="L16" s="8">
        <v>0</v>
      </c>
      <c r="M16" s="9">
        <v>0</v>
      </c>
      <c r="N16" s="8">
        <v>68.989999999999995</v>
      </c>
      <c r="O16" s="12">
        <v>0.83</v>
      </c>
      <c r="P16" s="17"/>
    </row>
    <row r="17" spans="1:16" s="10" customFormat="1" ht="28" x14ac:dyDescent="0.15">
      <c r="A17" s="17"/>
      <c r="B17" s="7" t="s">
        <v>47</v>
      </c>
      <c r="C17" s="8" t="s">
        <v>20</v>
      </c>
      <c r="D17" s="8" t="s">
        <v>45</v>
      </c>
      <c r="E17" s="8" t="s">
        <v>36</v>
      </c>
      <c r="F17" s="8">
        <v>23</v>
      </c>
      <c r="G17" s="8">
        <v>23</v>
      </c>
      <c r="H17" s="8">
        <v>0</v>
      </c>
      <c r="I17" s="9">
        <v>0</v>
      </c>
      <c r="J17" s="8">
        <v>0</v>
      </c>
      <c r="K17" s="9">
        <v>0</v>
      </c>
      <c r="L17" s="8">
        <v>0</v>
      </c>
      <c r="M17" s="9">
        <v>0</v>
      </c>
      <c r="N17" s="8">
        <v>90</v>
      </c>
      <c r="O17" s="12">
        <v>1</v>
      </c>
      <c r="P17" s="17"/>
    </row>
    <row r="18" spans="1:16" s="10" customFormat="1" ht="28" x14ac:dyDescent="0.15">
      <c r="A18" s="17"/>
      <c r="B18" s="7" t="s">
        <v>47</v>
      </c>
      <c r="C18" s="8" t="s">
        <v>20</v>
      </c>
      <c r="D18" s="8" t="s">
        <v>46</v>
      </c>
      <c r="E18" s="8" t="s">
        <v>36</v>
      </c>
      <c r="F18" s="8">
        <v>14</v>
      </c>
      <c r="G18" s="8">
        <v>12</v>
      </c>
      <c r="H18" s="8"/>
      <c r="I18" s="9">
        <v>0</v>
      </c>
      <c r="J18" s="8">
        <v>2</v>
      </c>
      <c r="K18" s="9">
        <v>0</v>
      </c>
      <c r="L18" s="8">
        <v>0</v>
      </c>
      <c r="M18" s="9">
        <v>0</v>
      </c>
      <c r="N18" s="8">
        <v>90</v>
      </c>
      <c r="O18" s="12">
        <v>0.85</v>
      </c>
      <c r="P18" s="17"/>
    </row>
    <row r="19" spans="1:16" s="10" customFormat="1" ht="28" x14ac:dyDescent="0.15">
      <c r="A19" s="17"/>
      <c r="B19" s="7" t="s">
        <v>48</v>
      </c>
      <c r="C19" s="8" t="s">
        <v>20</v>
      </c>
      <c r="D19" s="8" t="s">
        <v>49</v>
      </c>
      <c r="E19" s="8" t="s">
        <v>36</v>
      </c>
      <c r="F19" s="8">
        <v>1</v>
      </c>
      <c r="G19" s="8">
        <v>1</v>
      </c>
      <c r="H19" s="8">
        <v>0</v>
      </c>
      <c r="I19" s="9">
        <v>0</v>
      </c>
      <c r="J19" s="8">
        <v>0</v>
      </c>
      <c r="K19" s="9">
        <v>0</v>
      </c>
      <c r="L19" s="8">
        <v>0</v>
      </c>
      <c r="M19" s="9">
        <v>0</v>
      </c>
      <c r="N19" s="8">
        <v>80</v>
      </c>
      <c r="O19" s="12">
        <v>1</v>
      </c>
      <c r="P19" s="17"/>
    </row>
    <row r="20" spans="1:16" s="10" customFormat="1" x14ac:dyDescent="0.15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15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15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15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15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15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15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4" thickBot="1" x14ac:dyDescent="0.2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v>27</v>
      </c>
      <c r="G27" s="20">
        <v>24</v>
      </c>
      <c r="H27" s="20">
        <f>SUM(H13:H26)</f>
        <v>0</v>
      </c>
      <c r="I27" s="21">
        <v>0.88</v>
      </c>
      <c r="J27" s="20">
        <v>3</v>
      </c>
      <c r="K27" s="21">
        <v>0.12</v>
      </c>
      <c r="L27" s="20">
        <v>0</v>
      </c>
      <c r="M27" s="21">
        <v>0</v>
      </c>
      <c r="N27" s="20">
        <f>AVERAGE(N13:N26)</f>
        <v>79.261428571428567</v>
      </c>
      <c r="O27" s="22">
        <f>AVERAGE(O13:O26)</f>
        <v>0.84285714285714286</v>
      </c>
      <c r="P27" s="16"/>
    </row>
    <row r="28" spans="1:16" x14ac:dyDescent="0.15">
      <c r="A28" s="16"/>
      <c r="P28" s="16"/>
    </row>
    <row r="29" spans="1:16" ht="120" customHeight="1" x14ac:dyDescent="0.1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1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78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A3" zoomScaleNormal="100" zoomScaleSheetLayoutView="100" zoomScalePageLayoutView="70" workbookViewId="0">
      <selection activeCell="J27" sqref="J27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4" width="5.5" style="1" bestFit="1" customWidth="1"/>
    <col min="5" max="5" width="21.83203125" style="1" customWidth="1"/>
    <col min="6" max="6" width="9.5" style="1" customWidth="1"/>
    <col min="7" max="13" width="7.5" style="1" customWidth="1"/>
    <col min="14" max="15" width="11.5" style="1"/>
    <col min="16" max="16" width="1.6640625" style="1" customWidth="1"/>
    <col min="17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">
      <c r="A2" s="14"/>
      <c r="B2" s="23" t="s">
        <v>29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1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15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15">
      <c r="A5" s="16"/>
      <c r="B5" s="26" t="s">
        <v>1</v>
      </c>
      <c r="C5" s="26"/>
      <c r="D5" s="26"/>
      <c r="E5" s="26"/>
      <c r="F5" s="27" t="str">
        <f>'1'!F5</f>
        <v>SISTEMAS COMPUTACIONALES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1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4" x14ac:dyDescent="0.15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1</v>
      </c>
      <c r="H7" s="4" t="s">
        <v>5</v>
      </c>
      <c r="I7" s="5">
        <f>'1'!I7</f>
        <v>1</v>
      </c>
      <c r="J7" s="29" t="s">
        <v>6</v>
      </c>
      <c r="K7" s="29"/>
      <c r="L7" s="29"/>
      <c r="M7" s="28" t="str">
        <f>'1'!M7</f>
        <v>AGOSTO-DICIEMBRE 2025</v>
      </c>
      <c r="N7" s="28"/>
      <c r="O7" s="28"/>
      <c r="P7" s="16"/>
    </row>
    <row r="8" spans="1:16" x14ac:dyDescent="0.15">
      <c r="A8" s="16"/>
      <c r="P8" s="16"/>
    </row>
    <row r="9" spans="1:16" x14ac:dyDescent="0.15">
      <c r="A9" s="16"/>
      <c r="B9" s="4" t="s">
        <v>7</v>
      </c>
      <c r="C9" s="28" t="str">
        <f>'1'!C9</f>
        <v>MARTHA LAURA SEDAS CARDENAS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4" thickBot="1" x14ac:dyDescent="0.2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1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4" x14ac:dyDescent="0.1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14" x14ac:dyDescent="0.15">
      <c r="A13" s="17"/>
      <c r="B13" s="13" t="str">
        <f>'1'!B13</f>
        <v>FUNDAMENTOS DE INVESTIGACION</v>
      </c>
      <c r="C13" s="8" t="s">
        <v>37</v>
      </c>
      <c r="D13" s="8" t="str">
        <f>'1'!D13</f>
        <v>104B</v>
      </c>
      <c r="E13" s="8" t="str">
        <f>'1'!E13</f>
        <v>ISIC</v>
      </c>
      <c r="F13" s="8">
        <v>34</v>
      </c>
      <c r="G13" s="8">
        <v>29</v>
      </c>
      <c r="H13" s="8">
        <v>0</v>
      </c>
      <c r="I13" s="9">
        <v>0</v>
      </c>
      <c r="J13" s="8">
        <v>5</v>
      </c>
      <c r="K13" s="9">
        <v>0</v>
      </c>
      <c r="L13" s="8">
        <v>0</v>
      </c>
      <c r="M13" s="9">
        <f t="shared" ref="M13:M27" si="0">L13/F13</f>
        <v>0</v>
      </c>
      <c r="N13" s="8">
        <v>65</v>
      </c>
      <c r="O13" s="12">
        <v>0.85</v>
      </c>
      <c r="P13" s="17"/>
    </row>
    <row r="14" spans="1:16" s="10" customFormat="1" ht="14" x14ac:dyDescent="0.15">
      <c r="A14" s="17"/>
      <c r="B14" s="13" t="str">
        <f>'1'!B14</f>
        <v>TALLER DE ETICA</v>
      </c>
      <c r="C14" s="8" t="s">
        <v>37</v>
      </c>
      <c r="D14" s="8" t="s">
        <v>41</v>
      </c>
      <c r="E14" s="8" t="s">
        <v>50</v>
      </c>
      <c r="F14" s="8">
        <v>26</v>
      </c>
      <c r="G14" s="8">
        <v>24</v>
      </c>
      <c r="H14" s="8">
        <v>0</v>
      </c>
      <c r="I14" s="9">
        <v>0</v>
      </c>
      <c r="J14" s="8">
        <v>2</v>
      </c>
      <c r="K14" s="9">
        <v>0</v>
      </c>
      <c r="L14" s="8">
        <v>0</v>
      </c>
      <c r="M14" s="9">
        <v>0</v>
      </c>
      <c r="N14" s="8">
        <v>84</v>
      </c>
      <c r="O14" s="12">
        <v>0.84</v>
      </c>
      <c r="P14" s="17"/>
    </row>
    <row r="15" spans="1:16" s="10" customFormat="1" ht="14" x14ac:dyDescent="0.15">
      <c r="A15" s="17"/>
      <c r="B15" s="13" t="str">
        <f>'1'!B15</f>
        <v>FUNDAMENTOS DE TELECOMUNICACIONES</v>
      </c>
      <c r="C15" s="8" t="s">
        <v>37</v>
      </c>
      <c r="D15" s="8" t="s">
        <v>43</v>
      </c>
      <c r="E15" s="8" t="s">
        <v>36</v>
      </c>
      <c r="F15" s="8">
        <v>19</v>
      </c>
      <c r="G15" s="8">
        <v>16</v>
      </c>
      <c r="H15" s="8">
        <v>0</v>
      </c>
      <c r="I15" s="9">
        <v>0</v>
      </c>
      <c r="J15" s="8">
        <v>3</v>
      </c>
      <c r="K15" s="9">
        <v>0</v>
      </c>
      <c r="L15" s="8">
        <v>0</v>
      </c>
      <c r="M15" s="9">
        <v>0</v>
      </c>
      <c r="N15" s="8">
        <v>76</v>
      </c>
      <c r="O15" s="12">
        <v>0.78</v>
      </c>
      <c r="P15" s="17"/>
    </row>
    <row r="16" spans="1:16" s="10" customFormat="1" ht="14" x14ac:dyDescent="0.15">
      <c r="A16" s="17"/>
      <c r="B16" s="13" t="str">
        <f>'1'!B16</f>
        <v>FUNDAMENTOS DE TELECOMUNICACIONES</v>
      </c>
      <c r="C16" s="8" t="s">
        <v>37</v>
      </c>
      <c r="D16" s="8" t="s">
        <v>44</v>
      </c>
      <c r="E16" s="8" t="s">
        <v>36</v>
      </c>
      <c r="F16" s="8">
        <v>18</v>
      </c>
      <c r="G16" s="8">
        <v>14</v>
      </c>
      <c r="H16" s="8">
        <v>0</v>
      </c>
      <c r="I16" s="9">
        <v>0</v>
      </c>
      <c r="J16" s="8">
        <v>4</v>
      </c>
      <c r="K16" s="9">
        <v>0</v>
      </c>
      <c r="L16" s="8">
        <v>0</v>
      </c>
      <c r="M16" s="9">
        <v>0</v>
      </c>
      <c r="N16" s="8">
        <v>64</v>
      </c>
      <c r="O16" s="12">
        <v>0.77</v>
      </c>
      <c r="P16" s="17"/>
    </row>
    <row r="17" spans="1:16" s="10" customFormat="1" ht="28" x14ac:dyDescent="0.15">
      <c r="A17" s="17"/>
      <c r="B17" s="13" t="str">
        <f>'1'!B17</f>
        <v>TALLER DE COMPETENCIAS PROFESIONALIZANTES</v>
      </c>
      <c r="C17" s="8" t="s">
        <v>37</v>
      </c>
      <c r="D17" s="8" t="s">
        <v>45</v>
      </c>
      <c r="E17" s="8" t="s">
        <v>36</v>
      </c>
      <c r="F17" s="8">
        <v>24</v>
      </c>
      <c r="G17" s="8">
        <v>23</v>
      </c>
      <c r="H17" s="8">
        <v>0</v>
      </c>
      <c r="I17" s="9">
        <v>0</v>
      </c>
      <c r="J17" s="8">
        <v>1</v>
      </c>
      <c r="K17" s="9">
        <v>0</v>
      </c>
      <c r="L17" s="8">
        <v>0</v>
      </c>
      <c r="M17" s="9">
        <v>0</v>
      </c>
      <c r="N17" s="8">
        <v>87</v>
      </c>
      <c r="O17" s="12">
        <v>0.95</v>
      </c>
      <c r="P17" s="17"/>
    </row>
    <row r="18" spans="1:16" s="10" customFormat="1" ht="28" x14ac:dyDescent="0.15">
      <c r="A18" s="17"/>
      <c r="B18" s="13" t="str">
        <f>'1'!B18</f>
        <v>TALLER DE COMPETENCIAS PROFESIONALIZANTES</v>
      </c>
      <c r="C18" s="8" t="s">
        <v>37</v>
      </c>
      <c r="D18" s="8" t="s">
        <v>46</v>
      </c>
      <c r="E18" s="8" t="s">
        <v>36</v>
      </c>
      <c r="F18" s="8">
        <v>14</v>
      </c>
      <c r="G18" s="8">
        <v>13</v>
      </c>
      <c r="H18" s="8">
        <v>0</v>
      </c>
      <c r="I18" s="9">
        <v>0</v>
      </c>
      <c r="J18" s="8">
        <v>1</v>
      </c>
      <c r="K18" s="9">
        <v>0</v>
      </c>
      <c r="L18" s="8">
        <v>0</v>
      </c>
      <c r="M18" s="9">
        <v>0</v>
      </c>
      <c r="N18" s="8">
        <v>82</v>
      </c>
      <c r="O18" s="12">
        <v>0.78</v>
      </c>
      <c r="P18" s="17"/>
    </row>
    <row r="19" spans="1:16" s="10" customFormat="1" ht="28" x14ac:dyDescent="0.15">
      <c r="A19" s="17"/>
      <c r="B19" s="13" t="str">
        <f>'1'!B19</f>
        <v>TOPICO DE INTELIGENCIAS DE NEGOCIOS</v>
      </c>
      <c r="C19" s="8" t="s">
        <v>37</v>
      </c>
      <c r="D19" s="8" t="s">
        <v>49</v>
      </c>
      <c r="E19" s="8" t="s">
        <v>36</v>
      </c>
      <c r="F19" s="8">
        <v>1</v>
      </c>
      <c r="G19" s="8">
        <v>1</v>
      </c>
      <c r="H19" s="8">
        <v>0</v>
      </c>
      <c r="I19" s="9">
        <v>0</v>
      </c>
      <c r="J19" s="8">
        <v>0</v>
      </c>
      <c r="K19" s="9">
        <v>0</v>
      </c>
      <c r="L19" s="8">
        <v>0</v>
      </c>
      <c r="M19" s="9">
        <v>0</v>
      </c>
      <c r="N19" s="8">
        <v>90</v>
      </c>
      <c r="O19" s="12">
        <v>0.9</v>
      </c>
      <c r="P19" s="17"/>
    </row>
    <row r="20" spans="1:16" s="10" customFormat="1" x14ac:dyDescent="0.1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1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1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1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1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1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1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4" thickBot="1" x14ac:dyDescent="0.2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136</v>
      </c>
      <c r="G27" s="20">
        <f>SUM(G13:G26)</f>
        <v>120</v>
      </c>
      <c r="H27" s="20">
        <f>SUM(H13:H26)</f>
        <v>0</v>
      </c>
      <c r="I27" s="21">
        <f>SUM(G27:H27)/F27</f>
        <v>0.88235294117647056</v>
      </c>
      <c r="J27" s="20">
        <f t="shared" ref="J27" si="1">(F27-SUM(G27:H27))-L27</f>
        <v>16</v>
      </c>
      <c r="K27" s="21">
        <f t="shared" ref="K27" si="2">J27/F27</f>
        <v>0.11764705882352941</v>
      </c>
      <c r="L27" s="20">
        <f>SUM(L13:L26)</f>
        <v>0</v>
      </c>
      <c r="M27" s="21">
        <f t="shared" si="0"/>
        <v>0</v>
      </c>
      <c r="N27" s="20">
        <f>AVERAGE(N13:N26)</f>
        <v>78.285714285714292</v>
      </c>
      <c r="O27" s="22">
        <f>AVERAGE(O13:O26)</f>
        <v>0.83857142857142863</v>
      </c>
      <c r="P27" s="16"/>
    </row>
    <row r="28" spans="1:16" x14ac:dyDescent="0.15">
      <c r="A28" s="16"/>
      <c r="P28" s="16"/>
    </row>
    <row r="29" spans="1:16" ht="120" customHeight="1" x14ac:dyDescent="0.1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1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78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topLeftCell="A3" zoomScaleNormal="100" zoomScaleSheetLayoutView="100" zoomScalePageLayoutView="70" workbookViewId="0">
      <selection activeCell="G13" sqref="G13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5.6640625" style="1" customWidth="1"/>
    <col min="4" max="4" width="5.5" style="1" bestFit="1" customWidth="1"/>
    <col min="5" max="5" width="21.83203125" style="1" customWidth="1"/>
    <col min="6" max="6" width="9.5" style="1" customWidth="1"/>
    <col min="7" max="13" width="7.5" style="1" customWidth="1"/>
    <col min="14" max="15" width="11.5" style="1"/>
    <col min="16" max="16" width="1.6640625" style="1" customWidth="1"/>
    <col min="17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">
      <c r="A2" s="14"/>
      <c r="B2" s="23" t="s">
        <v>30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1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15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15">
      <c r="A5" s="16"/>
      <c r="B5" s="26" t="s">
        <v>1</v>
      </c>
      <c r="C5" s="26"/>
      <c r="D5" s="26"/>
      <c r="E5" s="26"/>
      <c r="F5" s="27" t="str">
        <f>'1'!F5</f>
        <v>SISTEMAS COMPUTACIONALES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1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4" x14ac:dyDescent="0.15">
      <c r="A7" s="16"/>
      <c r="B7" s="4" t="s">
        <v>2</v>
      </c>
      <c r="C7" s="28">
        <v>3</v>
      </c>
      <c r="D7" s="28"/>
      <c r="E7" s="11" t="s">
        <v>4</v>
      </c>
      <c r="F7" s="5">
        <f>'1'!F7</f>
        <v>1</v>
      </c>
      <c r="H7" s="4" t="s">
        <v>5</v>
      </c>
      <c r="I7" s="5">
        <f>'1'!I7</f>
        <v>1</v>
      </c>
      <c r="J7" s="29" t="s">
        <v>6</v>
      </c>
      <c r="K7" s="29"/>
      <c r="L7" s="29"/>
      <c r="M7" s="28" t="str">
        <f>'1'!M7</f>
        <v>AGOSTO-DICIEMBRE 2025</v>
      </c>
      <c r="N7" s="28"/>
      <c r="O7" s="28"/>
      <c r="P7" s="16"/>
    </row>
    <row r="8" spans="1:16" x14ac:dyDescent="0.15">
      <c r="A8" s="16"/>
      <c r="P8" s="16"/>
    </row>
    <row r="9" spans="1:16" x14ac:dyDescent="0.15">
      <c r="A9" s="16"/>
      <c r="B9" s="4" t="s">
        <v>7</v>
      </c>
      <c r="C9" s="28" t="str">
        <f>'1'!C9</f>
        <v>MARTHA LAURA SEDAS CARDENAS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4" thickBot="1" x14ac:dyDescent="0.2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1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4" x14ac:dyDescent="0.1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14" x14ac:dyDescent="0.15">
      <c r="A13" s="17"/>
      <c r="B13" s="13" t="str">
        <f>'1'!B13</f>
        <v>FUNDAMENTOS DE INVESTIGACION</v>
      </c>
      <c r="C13" s="8" t="s">
        <v>38</v>
      </c>
      <c r="D13" s="8" t="str">
        <f>'1'!D13</f>
        <v>104B</v>
      </c>
      <c r="E13" s="8" t="str">
        <f>'1'!E13</f>
        <v>ISIC</v>
      </c>
      <c r="F13" s="8">
        <v>34</v>
      </c>
      <c r="G13" s="8">
        <v>24</v>
      </c>
      <c r="H13" s="8">
        <v>0</v>
      </c>
      <c r="I13" s="9">
        <f t="shared" ref="I13:I19" si="0">(G13+H13)/F13</f>
        <v>0.70588235294117652</v>
      </c>
      <c r="J13" s="8">
        <v>10</v>
      </c>
      <c r="K13" s="9">
        <f t="shared" ref="K13:K27" si="1">J13/F13</f>
        <v>0.29411764705882354</v>
      </c>
      <c r="L13" s="8">
        <v>0</v>
      </c>
      <c r="M13" s="9">
        <f t="shared" ref="M13:M27" si="2">L13/F13</f>
        <v>0</v>
      </c>
      <c r="N13" s="8">
        <v>67.64</v>
      </c>
      <c r="O13" s="12">
        <v>0.7</v>
      </c>
      <c r="P13" s="17"/>
    </row>
    <row r="14" spans="1:16" s="10" customFormat="1" ht="14" x14ac:dyDescent="0.15">
      <c r="A14" s="17"/>
      <c r="B14" s="13" t="str">
        <f>'1'!B14</f>
        <v>TALLER DE ETICA</v>
      </c>
      <c r="C14" s="8" t="s">
        <v>38</v>
      </c>
      <c r="D14" s="8" t="s">
        <v>41</v>
      </c>
      <c r="E14" s="8" t="s">
        <v>36</v>
      </c>
      <c r="F14" s="8">
        <v>26</v>
      </c>
      <c r="G14" s="8">
        <v>24</v>
      </c>
      <c r="H14" s="8"/>
      <c r="I14" s="9">
        <f t="shared" si="0"/>
        <v>0.92307692307692313</v>
      </c>
      <c r="J14" s="8">
        <v>2</v>
      </c>
      <c r="K14" s="9">
        <f t="shared" si="1"/>
        <v>7.6923076923076927E-2</v>
      </c>
      <c r="L14" s="8">
        <v>0</v>
      </c>
      <c r="M14" s="9">
        <f t="shared" si="2"/>
        <v>0</v>
      </c>
      <c r="N14" s="8">
        <v>91.92</v>
      </c>
      <c r="O14" s="12">
        <v>0.88</v>
      </c>
      <c r="P14" s="17"/>
    </row>
    <row r="15" spans="1:16" s="10" customFormat="1" ht="14" x14ac:dyDescent="0.15">
      <c r="A15" s="17"/>
      <c r="B15" s="13" t="str">
        <f>'1'!B15</f>
        <v>FUNDAMENTOS DE TELECOMUNICACIONES</v>
      </c>
      <c r="C15" s="8" t="s">
        <v>51</v>
      </c>
      <c r="D15" s="8" t="s">
        <v>43</v>
      </c>
      <c r="E15" s="8" t="s">
        <v>36</v>
      </c>
      <c r="F15" s="8">
        <v>19</v>
      </c>
      <c r="G15" s="8"/>
      <c r="H15" s="8"/>
      <c r="I15" s="9">
        <f t="shared" si="0"/>
        <v>0</v>
      </c>
      <c r="J15" s="8"/>
      <c r="K15" s="9">
        <f t="shared" si="1"/>
        <v>0</v>
      </c>
      <c r="L15" s="8">
        <v>0</v>
      </c>
      <c r="M15" s="9">
        <f t="shared" si="2"/>
        <v>0</v>
      </c>
      <c r="N15" s="8"/>
      <c r="O15" s="12"/>
      <c r="P15" s="17"/>
    </row>
    <row r="16" spans="1:16" s="10" customFormat="1" ht="14" x14ac:dyDescent="0.15">
      <c r="A16" s="17"/>
      <c r="B16" s="13" t="str">
        <f>'1'!B16</f>
        <v>FUNDAMENTOS DE TELECOMUNICACIONES</v>
      </c>
      <c r="C16" s="8" t="s">
        <v>51</v>
      </c>
      <c r="D16" s="8" t="s">
        <v>44</v>
      </c>
      <c r="E16" s="8" t="s">
        <v>36</v>
      </c>
      <c r="F16" s="8">
        <v>18</v>
      </c>
      <c r="G16" s="8"/>
      <c r="H16" s="8"/>
      <c r="I16" s="9">
        <f t="shared" si="0"/>
        <v>0</v>
      </c>
      <c r="J16" s="8"/>
      <c r="K16" s="9">
        <f t="shared" si="1"/>
        <v>0</v>
      </c>
      <c r="L16" s="8">
        <v>0</v>
      </c>
      <c r="M16" s="9">
        <f t="shared" si="2"/>
        <v>0</v>
      </c>
      <c r="N16" s="8"/>
      <c r="O16" s="12"/>
      <c r="P16" s="17"/>
    </row>
    <row r="17" spans="1:16" s="10" customFormat="1" ht="28" x14ac:dyDescent="0.15">
      <c r="A17" s="17"/>
      <c r="B17" s="13" t="str">
        <f>'1'!B17</f>
        <v>TALLER DE COMPETENCIAS PROFESIONALIZANTES</v>
      </c>
      <c r="C17" s="8" t="s">
        <v>38</v>
      </c>
      <c r="D17" s="8" t="s">
        <v>45</v>
      </c>
      <c r="E17" s="8" t="s">
        <v>36</v>
      </c>
      <c r="F17" s="8">
        <v>24</v>
      </c>
      <c r="G17" s="8">
        <v>23</v>
      </c>
      <c r="H17" s="8"/>
      <c r="I17" s="9">
        <f t="shared" si="0"/>
        <v>0.95833333333333337</v>
      </c>
      <c r="J17" s="8">
        <v>1</v>
      </c>
      <c r="K17" s="9">
        <f t="shared" si="1"/>
        <v>4.1666666666666664E-2</v>
      </c>
      <c r="L17" s="8">
        <v>0</v>
      </c>
      <c r="M17" s="9">
        <f t="shared" si="2"/>
        <v>0</v>
      </c>
      <c r="N17" s="8">
        <v>87.5</v>
      </c>
      <c r="O17" s="12">
        <v>0.85</v>
      </c>
      <c r="P17" s="17"/>
    </row>
    <row r="18" spans="1:16" s="10" customFormat="1" ht="28" x14ac:dyDescent="0.15">
      <c r="A18" s="17"/>
      <c r="B18" s="13" t="str">
        <f>'1'!B18</f>
        <v>TALLER DE COMPETENCIAS PROFESIONALIZANTES</v>
      </c>
      <c r="C18" s="8" t="s">
        <v>38</v>
      </c>
      <c r="D18" s="8" t="s">
        <v>46</v>
      </c>
      <c r="E18" s="8" t="s">
        <v>36</v>
      </c>
      <c r="F18" s="8">
        <v>14</v>
      </c>
      <c r="G18" s="8">
        <v>13</v>
      </c>
      <c r="H18" s="8"/>
      <c r="I18" s="9">
        <f t="shared" si="0"/>
        <v>0.9285714285714286</v>
      </c>
      <c r="J18" s="8">
        <v>1</v>
      </c>
      <c r="K18" s="9">
        <f t="shared" si="1"/>
        <v>7.1428571428571425E-2</v>
      </c>
      <c r="L18" s="8">
        <v>0</v>
      </c>
      <c r="M18" s="9">
        <f t="shared" si="2"/>
        <v>0</v>
      </c>
      <c r="N18" s="8">
        <v>85</v>
      </c>
      <c r="O18" s="12">
        <v>0.64</v>
      </c>
      <c r="P18" s="17"/>
    </row>
    <row r="19" spans="1:16" s="10" customFormat="1" ht="28" x14ac:dyDescent="0.15">
      <c r="A19" s="17"/>
      <c r="B19" s="13" t="str">
        <f>'1'!B19</f>
        <v>TOPICO DE INTELIGENCIAS DE NEGOCIOS</v>
      </c>
      <c r="C19" s="8" t="s">
        <v>38</v>
      </c>
      <c r="D19" s="8" t="s">
        <v>49</v>
      </c>
      <c r="E19" s="8" t="s">
        <v>36</v>
      </c>
      <c r="F19" s="8">
        <v>1</v>
      </c>
      <c r="G19" s="8">
        <v>1</v>
      </c>
      <c r="H19" s="8">
        <v>0</v>
      </c>
      <c r="I19" s="9">
        <f t="shared" si="0"/>
        <v>1</v>
      </c>
      <c r="J19" s="8">
        <v>0</v>
      </c>
      <c r="K19" s="9">
        <f t="shared" si="1"/>
        <v>0</v>
      </c>
      <c r="L19" s="8">
        <v>0</v>
      </c>
      <c r="M19" s="9">
        <f t="shared" si="2"/>
        <v>0</v>
      </c>
      <c r="N19" s="8">
        <v>70</v>
      </c>
      <c r="O19" s="12">
        <v>1</v>
      </c>
      <c r="P19" s="17"/>
    </row>
    <row r="20" spans="1:16" s="10" customFormat="1" x14ac:dyDescent="0.1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1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1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1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1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1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1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4" thickBot="1" x14ac:dyDescent="0.2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136</v>
      </c>
      <c r="G27" s="20">
        <f>SUM(G13:G26)</f>
        <v>85</v>
      </c>
      <c r="H27" s="20">
        <f>SUM(H13:H26)</f>
        <v>0</v>
      </c>
      <c r="I27" s="21">
        <f>SUM(G27:H27)/F27</f>
        <v>0.625</v>
      </c>
      <c r="J27" s="20">
        <f t="shared" ref="J27" si="3">(F27-SUM(G27:H27))-L27</f>
        <v>51</v>
      </c>
      <c r="K27" s="21">
        <f t="shared" si="1"/>
        <v>0.375</v>
      </c>
      <c r="L27" s="20">
        <f>SUM(L13:L26)</f>
        <v>0</v>
      </c>
      <c r="M27" s="21">
        <f t="shared" si="2"/>
        <v>0</v>
      </c>
      <c r="N27" s="20">
        <f>AVERAGE(N13:N26)</f>
        <v>80.412000000000006</v>
      </c>
      <c r="O27" s="22">
        <f>AVERAGE(O13:O26)</f>
        <v>0.81400000000000006</v>
      </c>
      <c r="P27" s="16"/>
    </row>
    <row r="28" spans="1:16" x14ac:dyDescent="0.15">
      <c r="A28" s="16"/>
      <c r="P28" s="16"/>
    </row>
    <row r="29" spans="1:16" ht="120" customHeight="1" x14ac:dyDescent="0.1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1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77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abSelected="1" topLeftCell="B4" zoomScaleNormal="100" zoomScaleSheetLayoutView="100" zoomScalePageLayoutView="70" workbookViewId="0">
      <selection activeCell="O27" sqref="O27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4" width="5.5" style="1" bestFit="1" customWidth="1"/>
    <col min="5" max="5" width="21.83203125" style="1" customWidth="1"/>
    <col min="6" max="6" width="9.5" style="1" customWidth="1"/>
    <col min="7" max="13" width="7.5" style="1" customWidth="1"/>
    <col min="14" max="15" width="11.5" style="1"/>
    <col min="16" max="16" width="1.6640625" style="1" customWidth="1"/>
    <col min="17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">
      <c r="A2" s="14"/>
      <c r="B2" s="23" t="s">
        <v>31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1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15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15">
      <c r="A5" s="16"/>
      <c r="B5" s="26" t="s">
        <v>1</v>
      </c>
      <c r="C5" s="26"/>
      <c r="D5" s="26"/>
      <c r="E5" s="26"/>
      <c r="F5" s="27" t="str">
        <f>'1'!F5</f>
        <v>SISTEMAS COMPUTACIONALES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1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4" x14ac:dyDescent="0.15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1</v>
      </c>
      <c r="H7" s="4" t="s">
        <v>5</v>
      </c>
      <c r="I7" s="5">
        <f>'1'!I7</f>
        <v>1</v>
      </c>
      <c r="J7" s="29" t="s">
        <v>6</v>
      </c>
      <c r="K7" s="29"/>
      <c r="L7" s="29"/>
      <c r="M7" s="28" t="str">
        <f>'1'!M7</f>
        <v>AGOSTO-DICIEMBRE 2025</v>
      </c>
      <c r="N7" s="28"/>
      <c r="O7" s="28"/>
      <c r="P7" s="16"/>
    </row>
    <row r="8" spans="1:16" x14ac:dyDescent="0.15">
      <c r="A8" s="16"/>
      <c r="P8" s="16"/>
    </row>
    <row r="9" spans="1:16" x14ac:dyDescent="0.15">
      <c r="A9" s="16"/>
      <c r="B9" s="4" t="s">
        <v>7</v>
      </c>
      <c r="C9" s="28" t="str">
        <f>'1'!C9</f>
        <v>MARTHA LAURA SEDAS CARDENAS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4" thickBot="1" x14ac:dyDescent="0.2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1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4" x14ac:dyDescent="0.1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14" x14ac:dyDescent="0.15">
      <c r="A13" s="17"/>
      <c r="B13" s="13" t="str">
        <f>'1'!B13</f>
        <v>FUNDAMENTOS DE INVESTIGACION</v>
      </c>
      <c r="C13" s="8" t="s">
        <v>24</v>
      </c>
      <c r="D13" s="8" t="str">
        <f>'1'!D13</f>
        <v>104B</v>
      </c>
      <c r="E13" s="8" t="str">
        <f>'1'!E13</f>
        <v>ISIC</v>
      </c>
      <c r="F13" s="8">
        <v>34</v>
      </c>
      <c r="G13" s="8">
        <v>28</v>
      </c>
      <c r="H13" s="8">
        <v>0</v>
      </c>
      <c r="I13" s="9">
        <f>(G13+H13)/F13</f>
        <v>0.82352941176470584</v>
      </c>
      <c r="J13" s="8">
        <f t="shared" ref="J13:J27" si="0">(F13-SUM(G13:H13))-L13</f>
        <v>6</v>
      </c>
      <c r="K13" s="9">
        <f t="shared" ref="K13:K27" si="1">J13/F13</f>
        <v>0.17647058823529413</v>
      </c>
      <c r="L13" s="8">
        <v>0</v>
      </c>
      <c r="M13" s="9">
        <f t="shared" ref="M13:M27" si="2">L13/F13</f>
        <v>0</v>
      </c>
      <c r="N13" s="8">
        <v>68</v>
      </c>
      <c r="O13" s="12">
        <v>0.82</v>
      </c>
      <c r="P13" s="17"/>
    </row>
    <row r="14" spans="1:16" s="10" customFormat="1" ht="14" x14ac:dyDescent="0.15">
      <c r="A14" s="17"/>
      <c r="B14" s="13" t="str">
        <f>'1'!B14</f>
        <v>TALLER DE ETICA</v>
      </c>
      <c r="C14" s="8" t="s">
        <v>24</v>
      </c>
      <c r="D14" s="8" t="s">
        <v>41</v>
      </c>
      <c r="E14" s="8" t="s">
        <v>36</v>
      </c>
      <c r="F14" s="8">
        <v>26</v>
      </c>
      <c r="G14" s="8">
        <v>26</v>
      </c>
      <c r="H14" s="8">
        <v>2</v>
      </c>
      <c r="I14" s="9">
        <v>0.96</v>
      </c>
      <c r="J14" s="8">
        <v>0</v>
      </c>
      <c r="K14" s="9">
        <v>0.04</v>
      </c>
      <c r="L14" s="8">
        <v>0</v>
      </c>
      <c r="M14" s="9">
        <v>0</v>
      </c>
      <c r="N14" s="8">
        <v>88</v>
      </c>
      <c r="O14" s="12">
        <v>0.69</v>
      </c>
      <c r="P14" s="17"/>
    </row>
    <row r="15" spans="1:16" s="10" customFormat="1" ht="14" x14ac:dyDescent="0.15">
      <c r="A15" s="17"/>
      <c r="B15" s="13" t="str">
        <f>'1'!B15</f>
        <v>FUNDAMENTOS DE TELECOMUNICACIONES</v>
      </c>
      <c r="C15" s="8" t="s">
        <v>24</v>
      </c>
      <c r="D15" s="8" t="s">
        <v>43</v>
      </c>
      <c r="E15" s="8" t="s">
        <v>36</v>
      </c>
      <c r="F15" s="8">
        <v>19</v>
      </c>
      <c r="G15" s="8">
        <v>16</v>
      </c>
      <c r="H15" s="8">
        <v>5</v>
      </c>
      <c r="I15" s="9">
        <v>0.84</v>
      </c>
      <c r="J15" s="8">
        <v>3</v>
      </c>
      <c r="K15" s="9">
        <v>0.12</v>
      </c>
      <c r="L15" s="8">
        <v>0</v>
      </c>
      <c r="M15" s="9">
        <v>0</v>
      </c>
      <c r="N15" s="8">
        <v>74</v>
      </c>
      <c r="O15" s="12">
        <v>0.84</v>
      </c>
      <c r="P15" s="17"/>
    </row>
    <row r="16" spans="1:16" s="10" customFormat="1" ht="14" x14ac:dyDescent="0.15">
      <c r="A16" s="17"/>
      <c r="B16" s="13" t="str">
        <f>'1'!B16</f>
        <v>FUNDAMENTOS DE TELECOMUNICACIONES</v>
      </c>
      <c r="C16" s="8" t="s">
        <v>24</v>
      </c>
      <c r="D16" s="8" t="s">
        <v>44</v>
      </c>
      <c r="E16" s="8" t="s">
        <v>36</v>
      </c>
      <c r="F16" s="8">
        <v>18</v>
      </c>
      <c r="G16" s="8">
        <v>16</v>
      </c>
      <c r="H16" s="8">
        <v>5</v>
      </c>
      <c r="I16" s="9">
        <v>0.89</v>
      </c>
      <c r="J16" s="8">
        <v>2</v>
      </c>
      <c r="K16" s="9">
        <v>0.21</v>
      </c>
      <c r="L16" s="8">
        <v>0</v>
      </c>
      <c r="M16" s="9">
        <v>0</v>
      </c>
      <c r="N16" s="8">
        <v>73</v>
      </c>
      <c r="O16" s="12">
        <v>0.72</v>
      </c>
      <c r="P16" s="17"/>
    </row>
    <row r="17" spans="1:16" s="10" customFormat="1" ht="28" x14ac:dyDescent="0.15">
      <c r="A17" s="17"/>
      <c r="B17" s="13" t="str">
        <f>'1'!B17</f>
        <v>TALLER DE COMPETENCIAS PROFESIONALIZANTES</v>
      </c>
      <c r="C17" s="8" t="s">
        <v>24</v>
      </c>
      <c r="D17" s="8" t="s">
        <v>45</v>
      </c>
      <c r="E17" s="8" t="s">
        <v>36</v>
      </c>
      <c r="F17" s="8">
        <v>24</v>
      </c>
      <c r="G17" s="8">
        <v>23</v>
      </c>
      <c r="H17" s="8">
        <v>1</v>
      </c>
      <c r="I17" s="9">
        <v>0.96</v>
      </c>
      <c r="J17" s="8">
        <v>1</v>
      </c>
      <c r="K17" s="9">
        <v>0.04</v>
      </c>
      <c r="L17" s="8">
        <v>0</v>
      </c>
      <c r="M17" s="9">
        <v>0</v>
      </c>
      <c r="N17" s="8">
        <v>85</v>
      </c>
      <c r="O17" s="12">
        <v>0.91</v>
      </c>
      <c r="P17" s="17"/>
    </row>
    <row r="18" spans="1:16" s="10" customFormat="1" ht="28" x14ac:dyDescent="0.15">
      <c r="A18" s="17"/>
      <c r="B18" s="13" t="str">
        <f>'1'!B18</f>
        <v>TALLER DE COMPETENCIAS PROFESIONALIZANTES</v>
      </c>
      <c r="C18" s="8" t="s">
        <v>24</v>
      </c>
      <c r="D18" s="8" t="s">
        <v>46</v>
      </c>
      <c r="E18" s="8" t="s">
        <v>36</v>
      </c>
      <c r="F18" s="8">
        <v>14</v>
      </c>
      <c r="G18" s="8">
        <v>13</v>
      </c>
      <c r="H18" s="8">
        <v>1</v>
      </c>
      <c r="I18" s="9">
        <v>0.93</v>
      </c>
      <c r="J18" s="8">
        <v>1</v>
      </c>
      <c r="K18" s="9">
        <v>7.0000000000000007E-2</v>
      </c>
      <c r="L18" s="8">
        <v>0</v>
      </c>
      <c r="M18" s="9">
        <v>0</v>
      </c>
      <c r="N18" s="8">
        <v>81.5</v>
      </c>
      <c r="O18" s="12">
        <v>0.92</v>
      </c>
      <c r="P18" s="17"/>
    </row>
    <row r="19" spans="1:16" s="10" customFormat="1" ht="28" x14ac:dyDescent="0.15">
      <c r="A19" s="17"/>
      <c r="B19" s="13" t="str">
        <f>'1'!B19</f>
        <v>TOPICO DE INTELIGENCIAS DE NEGOCIOS</v>
      </c>
      <c r="C19" s="8" t="s">
        <v>24</v>
      </c>
      <c r="D19" s="8" t="s">
        <v>49</v>
      </c>
      <c r="E19" s="8" t="s">
        <v>36</v>
      </c>
      <c r="F19" s="8">
        <v>1</v>
      </c>
      <c r="G19" s="8">
        <v>1</v>
      </c>
      <c r="H19" s="8">
        <v>1</v>
      </c>
      <c r="I19" s="9">
        <v>1</v>
      </c>
      <c r="J19" s="8">
        <v>0</v>
      </c>
      <c r="K19" s="9">
        <v>0</v>
      </c>
      <c r="L19" s="8">
        <v>0</v>
      </c>
      <c r="M19" s="9">
        <v>0</v>
      </c>
      <c r="N19" s="8">
        <v>76</v>
      </c>
      <c r="O19" s="12">
        <v>0.76</v>
      </c>
      <c r="P19" s="17"/>
    </row>
    <row r="20" spans="1:16" s="10" customFormat="1" x14ac:dyDescent="0.1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1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1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1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1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1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1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4" thickBot="1" x14ac:dyDescent="0.2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136</v>
      </c>
      <c r="G27" s="20">
        <f>SUM(G13:G26)</f>
        <v>123</v>
      </c>
      <c r="H27" s="20">
        <f>SUM(H13:H26)</f>
        <v>15</v>
      </c>
      <c r="I27" s="21">
        <v>0.79</v>
      </c>
      <c r="J27" s="20">
        <v>13</v>
      </c>
      <c r="K27" s="21">
        <v>9.4E-2</v>
      </c>
      <c r="L27" s="20">
        <f>SUM(L13:L26)</f>
        <v>0</v>
      </c>
      <c r="M27" s="21">
        <f t="shared" si="2"/>
        <v>0</v>
      </c>
      <c r="N27" s="20">
        <f>AVERAGE(N13:N26)</f>
        <v>77.928571428571431</v>
      </c>
      <c r="O27" s="22">
        <f>AVERAGE(O13:O26)</f>
        <v>0.8085714285714285</v>
      </c>
      <c r="P27" s="16"/>
    </row>
    <row r="28" spans="1:16" x14ac:dyDescent="0.15">
      <c r="A28" s="16"/>
      <c r="P28" s="16"/>
    </row>
    <row r="29" spans="1:16" ht="120" customHeight="1" x14ac:dyDescent="0.1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1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marthasedas</cp:lastModifiedBy>
  <cp:revision/>
  <cp:lastPrinted>2025-07-02T21:33:58Z</cp:lastPrinted>
  <dcterms:created xsi:type="dcterms:W3CDTF">2021-11-22T14:45:25Z</dcterms:created>
  <dcterms:modified xsi:type="dcterms:W3CDTF">2025-12-15T16:12:01Z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