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 AGO - DIC 2025\Reportes\REPORTE CALIFICACIONES\REPORTE FINAL\"/>
    </mc:Choice>
  </mc:AlternateContent>
  <xr:revisionPtr revIDLastSave="0" documentId="13_ncr:1_{48956B86-E81C-42C6-925C-EBEDDCFDBF0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'1'!$A$1:$P$20</definedName>
    <definedName name="_xlnm.Print_Area" localSheetId="1">'2'!$A$1:$P$20</definedName>
    <definedName name="_xlnm.Print_Area" localSheetId="2">'3'!$A$1:$P$20</definedName>
    <definedName name="_xlnm.Print_Area" localSheetId="3">Final!$B$3:$O$20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31" l="1"/>
  <c r="N17" i="31"/>
  <c r="L17" i="31"/>
  <c r="H17" i="31"/>
  <c r="G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17" i="30"/>
  <c r="N17" i="30"/>
  <c r="L17" i="30"/>
  <c r="H17" i="30"/>
  <c r="G17" i="30"/>
  <c r="E16" i="30"/>
  <c r="D16" i="30"/>
  <c r="B16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B16" i="27"/>
  <c r="D16" i="27"/>
  <c r="E16" i="27"/>
  <c r="D13" i="27"/>
  <c r="E13" i="27"/>
  <c r="F13" i="27"/>
  <c r="J13" i="27" s="1"/>
  <c r="B13" i="27"/>
  <c r="O17" i="27"/>
  <c r="N17" i="27"/>
  <c r="L17" i="27"/>
  <c r="H17" i="27"/>
  <c r="G17" i="27"/>
  <c r="O17" i="26"/>
  <c r="N17" i="26"/>
  <c r="L17" i="26"/>
  <c r="H17" i="26"/>
  <c r="G17" i="26"/>
  <c r="F17" i="26"/>
  <c r="M16" i="26"/>
  <c r="J16" i="26"/>
  <c r="M15" i="26"/>
  <c r="J15" i="26"/>
  <c r="M14" i="26"/>
  <c r="J14" i="26"/>
  <c r="M13" i="26"/>
  <c r="J13" i="26"/>
  <c r="I15" i="31" l="1"/>
  <c r="M17" i="26"/>
  <c r="J15" i="31"/>
  <c r="K15" i="31" s="1"/>
  <c r="J17" i="26"/>
  <c r="J14" i="27"/>
  <c r="J14" i="30"/>
  <c r="J14" i="31"/>
  <c r="K14" i="31" s="1"/>
  <c r="M13" i="27"/>
  <c r="F17" i="30"/>
  <c r="J17" i="30" s="1"/>
  <c r="K17" i="30" s="1"/>
  <c r="I16" i="31"/>
  <c r="I13" i="31"/>
  <c r="M14" i="31"/>
  <c r="J16" i="31"/>
  <c r="K16" i="31" s="1"/>
  <c r="J13" i="31"/>
  <c r="K13" i="31" s="1"/>
  <c r="F17" i="31"/>
  <c r="M13" i="30"/>
  <c r="M14" i="30"/>
  <c r="J13" i="30"/>
  <c r="F17" i="27"/>
  <c r="J17" i="27" s="1"/>
  <c r="K17" i="27" s="1"/>
  <c r="M17" i="30" l="1"/>
  <c r="I17" i="30"/>
  <c r="J17" i="31"/>
  <c r="K17" i="31" s="1"/>
  <c r="I17" i="31"/>
  <c r="M17" i="31"/>
  <c r="I17" i="27"/>
  <c r="M1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<sst xmlns="http://schemas.openxmlformats.org/spreadsheetml/2006/main" count="146" uniqueCount="46">
  <si>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</si>
  <si>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</si>
  <si>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</si>
  <si>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</si>
  <si>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</si>
  <si>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</si>
  <si>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</si>
  <si>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</si>
  <si>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</si>
  <si>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</si>
  <si>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</si>
  <si>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</si>
  <si>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</si>
  <si>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</si>
  <si>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</si>
  <si>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</si>
  <si>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</si>
  <si>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</si>
  <si>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</si>
  <si>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</si>
  <si>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</si>
  <si>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</si>
  <si>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</si>
  <si>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</si>
  <si>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</si>
  <si>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</si>
  <si>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</si>
  <si>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</si>
  <si>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</si>
  <si>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</si>
  <si>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</si>
  <si>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</si>
  <si>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MECATRÓNICA</t>
  </si>
  <si>
    <t>AGOSTO - DICIEMBRE 2025</t>
  </si>
  <si>
    <t>ING. ALMA ROSA CAMPOS LARA</t>
  </si>
  <si>
    <t>DESARROLLO SUSTENTABLE</t>
  </si>
  <si>
    <t>IMCT</t>
  </si>
  <si>
    <t>311-A</t>
  </si>
  <si>
    <t>311-B</t>
  </si>
  <si>
    <t>TALLER DE INVESTIGACIÓN I</t>
  </si>
  <si>
    <t>511-A</t>
  </si>
  <si>
    <t>511-B</t>
  </si>
  <si>
    <t>SE</t>
  </si>
  <si>
    <t>II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</si>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</sst>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 wrapText="1"/>
    </xf>
    <xf numFmtId="9" fontId="4" fillId="0" borderId="9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0"/>
  <sheetViews>
    <sheetView view="pageBreakPreview" topLeftCell="E4" zoomScaleNormal="100" zoomScaleSheetLayoutView="100" zoomScalePageLayoutView="70" workbookViewId="0">
      <selection activeCell="K13" sqref="K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2</v>
      </c>
      <c r="J7" s="31" t="s">
        <v>6</v>
      </c>
      <c r="K7" s="31"/>
      <c r="L7" s="31"/>
      <c r="M7" s="30" t="s">
        <v>33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37</v>
      </c>
      <c r="E13" s="8" t="s">
        <v>36</v>
      </c>
      <c r="F13" s="8">
        <v>27</v>
      </c>
      <c r="G13" s="8">
        <v>25</v>
      </c>
      <c r="H13" s="8">
        <v>0</v>
      </c>
      <c r="I13" s="9"/>
      <c r="J13" s="8">
        <f t="shared" ref="J13:J17" si="0">(F13-SUM(G13:H13))-L13</f>
        <v>2</v>
      </c>
      <c r="K13" s="9"/>
      <c r="L13" s="8">
        <v>0</v>
      </c>
      <c r="M13" s="9">
        <f t="shared" ref="M13:M17" si="1">L13/F13</f>
        <v>0</v>
      </c>
      <c r="N13" s="8">
        <v>69</v>
      </c>
      <c r="O13" s="12">
        <v>0.93</v>
      </c>
      <c r="P13" s="17"/>
    </row>
    <row r="14" spans="1:16" s="10" customFormat="1" ht="25.5" x14ac:dyDescent="0.2">
      <c r="A14" s="17"/>
      <c r="B14" s="7" t="s">
        <v>35</v>
      </c>
      <c r="C14" s="8" t="s">
        <v>20</v>
      </c>
      <c r="D14" s="8" t="s">
        <v>38</v>
      </c>
      <c r="E14" s="8" t="s">
        <v>36</v>
      </c>
      <c r="F14" s="8">
        <v>23</v>
      </c>
      <c r="G14" s="8">
        <v>18</v>
      </c>
      <c r="H14" s="8">
        <v>0</v>
      </c>
      <c r="I14" s="9"/>
      <c r="J14" s="8">
        <f>(F14-SUM(G14:H14))-L14</f>
        <v>5</v>
      </c>
      <c r="K14" s="9"/>
      <c r="L14" s="8">
        <v>0</v>
      </c>
      <c r="M14" s="9">
        <f t="shared" si="1"/>
        <v>0</v>
      </c>
      <c r="N14" s="8">
        <v>58</v>
      </c>
      <c r="O14" s="12">
        <v>0.78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40</v>
      </c>
      <c r="E15" s="8" t="s">
        <v>36</v>
      </c>
      <c r="F15" s="8">
        <v>20</v>
      </c>
      <c r="G15" s="8">
        <v>20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83</v>
      </c>
      <c r="O15" s="12">
        <v>0.65</v>
      </c>
      <c r="P15" s="17"/>
    </row>
    <row r="16" spans="1:16" s="10" customFormat="1" ht="25.5" x14ac:dyDescent="0.2">
      <c r="A16" s="17"/>
      <c r="B16" s="7" t="s">
        <v>39</v>
      </c>
      <c r="C16" s="8" t="s">
        <v>20</v>
      </c>
      <c r="D16" s="8" t="s">
        <v>41</v>
      </c>
      <c r="E16" s="8" t="s">
        <v>36</v>
      </c>
      <c r="F16" s="8">
        <v>18</v>
      </c>
      <c r="G16" s="8">
        <v>13</v>
      </c>
      <c r="H16" s="8">
        <v>0</v>
      </c>
      <c r="I16" s="9"/>
      <c r="J16" s="8">
        <f t="shared" si="2"/>
        <v>5</v>
      </c>
      <c r="K16" s="9"/>
      <c r="L16" s="8">
        <v>0</v>
      </c>
      <c r="M16" s="9">
        <f t="shared" si="1"/>
        <v>0</v>
      </c>
      <c r="N16" s="8">
        <v>58</v>
      </c>
      <c r="O16" s="12">
        <v>0.72</v>
      </c>
      <c r="P16" s="17"/>
    </row>
    <row r="17" spans="1:16" ht="13.5" thickBot="1" x14ac:dyDescent="0.25">
      <c r="A17" s="16"/>
      <c r="B17" s="19" t="s">
        <v>23</v>
      </c>
      <c r="C17" s="20" t="s">
        <v>24</v>
      </c>
      <c r="D17" s="20" t="s">
        <v>24</v>
      </c>
      <c r="E17" s="20" t="s">
        <v>24</v>
      </c>
      <c r="F17" s="20">
        <f>SUM(F13:F16)</f>
        <v>88</v>
      </c>
      <c r="G17" s="20">
        <f>SUM(G13:G16)</f>
        <v>76</v>
      </c>
      <c r="H17" s="20">
        <f>SUM(H13:H16)</f>
        <v>0</v>
      </c>
      <c r="I17" s="21"/>
      <c r="J17" s="20">
        <f t="shared" si="0"/>
        <v>12</v>
      </c>
      <c r="K17" s="21"/>
      <c r="L17" s="20">
        <f>SUM(L13:L16)</f>
        <v>0</v>
      </c>
      <c r="M17" s="21">
        <f t="shared" si="1"/>
        <v>0</v>
      </c>
      <c r="N17" s="20">
        <f>AVERAGE(N13:N16)</f>
        <v>67</v>
      </c>
      <c r="O17" s="22">
        <f>AVERAGE(O13:O16)</f>
        <v>0.77</v>
      </c>
      <c r="P17" s="16"/>
    </row>
    <row r="18" spans="1:16" x14ac:dyDescent="0.2">
      <c r="A18" s="16"/>
      <c r="P18" s="16"/>
    </row>
    <row r="19" spans="1:16" ht="120" customHeight="1" x14ac:dyDescent="0.2">
      <c r="A19" s="16"/>
      <c r="B19" s="40" t="s">
        <v>25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16"/>
    </row>
    <row r="20" spans="1:16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22">
    <mergeCell ref="O11:O12"/>
    <mergeCell ref="B19:O1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0"/>
  <sheetViews>
    <sheetView view="pageBreakPreview" topLeftCell="C9" zoomScale="73" zoomScaleNormal="100" zoomScaleSheetLayoutView="73" zoomScalePageLayoutView="70" workbookViewId="0">
      <selection activeCell="I13" sqref="I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41" t="str">
        <f>'1'!F5</f>
        <v>MECATRÓNICA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ING. ALMA ROSA CAMPOS LARA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13" t="str">
        <f>'1'!B13</f>
        <v>DESARROLLO SUSTENTABLE</v>
      </c>
      <c r="C13" s="8" t="s">
        <v>43</v>
      </c>
      <c r="D13" s="8" t="str">
        <f>'1'!D13</f>
        <v>311-A</v>
      </c>
      <c r="E13" s="8" t="str">
        <f>'1'!E13</f>
        <v>IMCT</v>
      </c>
      <c r="F13" s="8">
        <f>'1'!F13</f>
        <v>27</v>
      </c>
      <c r="G13" s="8">
        <v>27</v>
      </c>
      <c r="H13" s="8">
        <v>0</v>
      </c>
      <c r="I13" s="9"/>
      <c r="J13" s="8">
        <f t="shared" ref="J13:J17" si="0">(F13-SUM(G13:H13))-L13</f>
        <v>0</v>
      </c>
      <c r="K13" s="9"/>
      <c r="L13" s="8">
        <v>0</v>
      </c>
      <c r="M13" s="9">
        <f t="shared" ref="M13:M17" si="1">L13/F13</f>
        <v>0</v>
      </c>
      <c r="N13" s="8">
        <v>86</v>
      </c>
      <c r="O13" s="12">
        <v>0.52</v>
      </c>
      <c r="P13" s="17"/>
    </row>
    <row r="14" spans="1:16" s="10" customFormat="1" ht="25.5" x14ac:dyDescent="0.2">
      <c r="A14" s="17"/>
      <c r="B14" s="13" t="str">
        <f>'1'!B14</f>
        <v>DESARROLLO SUSTENTABLE</v>
      </c>
      <c r="C14" s="8" t="s">
        <v>43</v>
      </c>
      <c r="D14" s="8" t="str">
        <f>'1'!D14</f>
        <v>311-B</v>
      </c>
      <c r="E14" s="8" t="str">
        <f>'1'!E14</f>
        <v>IMCT</v>
      </c>
      <c r="F14" s="8">
        <f>'1'!F14</f>
        <v>23</v>
      </c>
      <c r="G14" s="8">
        <v>18</v>
      </c>
      <c r="H14" s="8">
        <v>0</v>
      </c>
      <c r="I14" s="9"/>
      <c r="J14" s="8">
        <f>(F14-SUM(G14:H14))-L14</f>
        <v>5</v>
      </c>
      <c r="K14" s="9"/>
      <c r="L14" s="8">
        <v>0</v>
      </c>
      <c r="M14" s="9">
        <f t="shared" si="1"/>
        <v>0</v>
      </c>
      <c r="N14" s="8">
        <v>66</v>
      </c>
      <c r="O14" s="12">
        <v>0.78</v>
      </c>
      <c r="P14" s="17"/>
    </row>
    <row r="15" spans="1:16" s="10" customFormat="1" ht="25.5" x14ac:dyDescent="0.2">
      <c r="A15" s="17"/>
      <c r="B15" s="13" t="str">
        <f>'1'!B15</f>
        <v>TALLER DE INVESTIGACIÓN I</v>
      </c>
      <c r="C15" s="8" t="s">
        <v>42</v>
      </c>
      <c r="D15" s="8" t="str">
        <f>'1'!D15</f>
        <v>511-A</v>
      </c>
      <c r="E15" s="8" t="str">
        <f>'1'!E15</f>
        <v>IMCT</v>
      </c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25.5" x14ac:dyDescent="0.2">
      <c r="A16" s="17"/>
      <c r="B16" s="13" t="str">
        <f>'1'!B16</f>
        <v>TALLER DE INVESTIGACIÓN I</v>
      </c>
      <c r="C16" s="8" t="s">
        <v>42</v>
      </c>
      <c r="D16" s="8" t="str">
        <f>'1'!D16</f>
        <v>511-B</v>
      </c>
      <c r="E16" s="8" t="str">
        <f>'1'!E16</f>
        <v>IMCT</v>
      </c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ht="13.5" thickBot="1" x14ac:dyDescent="0.25">
      <c r="A17" s="16"/>
      <c r="B17" s="19" t="s">
        <v>23</v>
      </c>
      <c r="C17" s="20" t="s">
        <v>24</v>
      </c>
      <c r="D17" s="20" t="s">
        <v>24</v>
      </c>
      <c r="E17" s="20" t="s">
        <v>24</v>
      </c>
      <c r="F17" s="20">
        <f>SUM(F13:F16)</f>
        <v>50</v>
      </c>
      <c r="G17" s="20">
        <f>SUM(G13:G16)</f>
        <v>45</v>
      </c>
      <c r="H17" s="20">
        <f>SUM(H13:H16)</f>
        <v>0</v>
      </c>
      <c r="I17" s="21">
        <f>SUM(G17:H17)/F17</f>
        <v>0.9</v>
      </c>
      <c r="J17" s="20">
        <f t="shared" si="0"/>
        <v>5</v>
      </c>
      <c r="K17" s="21">
        <f t="shared" ref="K17" si="2">J17/F17</f>
        <v>0.1</v>
      </c>
      <c r="L17" s="20">
        <f>SUM(L13:L16)</f>
        <v>0</v>
      </c>
      <c r="M17" s="21">
        <f t="shared" si="1"/>
        <v>0</v>
      </c>
      <c r="N17" s="20">
        <f>AVERAGE(N13:N16)</f>
        <v>76</v>
      </c>
      <c r="O17" s="22">
        <f>AVERAGE(O13:O16)</f>
        <v>0.65</v>
      </c>
      <c r="P17" s="16"/>
    </row>
    <row r="18" spans="1:16" x14ac:dyDescent="0.2">
      <c r="A18" s="16"/>
      <c r="P18" s="16"/>
    </row>
    <row r="19" spans="1:16" ht="120" customHeight="1" x14ac:dyDescent="0.2">
      <c r="A19" s="16"/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6"/>
    </row>
    <row r="20" spans="1:16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22">
    <mergeCell ref="O11:O12"/>
    <mergeCell ref="B19:O1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0"/>
  <sheetViews>
    <sheetView view="pageBreakPreview" topLeftCell="A10" zoomScaleNormal="100" zoomScaleSheetLayoutView="100" zoomScalePageLayoutView="70" workbookViewId="0">
      <selection activeCell="K13" sqref="K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MECATRÓNICA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ING. ALMA ROSA CAMPOS LARA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13" t="str">
        <f>'1'!B13</f>
        <v>DESARROLLO SUSTENTABLE</v>
      </c>
      <c r="C13" s="8" t="s">
        <v>44</v>
      </c>
      <c r="D13" s="8" t="str">
        <f>'1'!D13</f>
        <v>311-A</v>
      </c>
      <c r="E13" s="8" t="str">
        <f>'1'!E13</f>
        <v>IMCT</v>
      </c>
      <c r="F13" s="8">
        <f>'1'!F13</f>
        <v>27</v>
      </c>
      <c r="G13" s="8">
        <v>24</v>
      </c>
      <c r="H13" s="8">
        <v>0</v>
      </c>
      <c r="I13" s="9"/>
      <c r="J13" s="8">
        <f t="shared" ref="J13:J17" si="0">(F13-SUM(G13:H13))-L13</f>
        <v>3</v>
      </c>
      <c r="K13" s="9"/>
      <c r="L13" s="8">
        <v>0</v>
      </c>
      <c r="M13" s="9">
        <f t="shared" ref="M13:M17" si="1">L13/F13</f>
        <v>0</v>
      </c>
      <c r="N13" s="8">
        <v>72</v>
      </c>
      <c r="O13" s="12">
        <v>0.81</v>
      </c>
      <c r="P13" s="17"/>
    </row>
    <row r="14" spans="1:16" s="10" customFormat="1" ht="25.5" x14ac:dyDescent="0.2">
      <c r="A14" s="17"/>
      <c r="B14" s="13" t="str">
        <f>'1'!B14</f>
        <v>DESARROLLO SUSTENTABLE</v>
      </c>
      <c r="C14" s="8" t="s">
        <v>44</v>
      </c>
      <c r="D14" s="8" t="str">
        <f>'1'!D14</f>
        <v>311-B</v>
      </c>
      <c r="E14" s="8" t="str">
        <f>'1'!E14</f>
        <v>IMCT</v>
      </c>
      <c r="F14" s="8">
        <f>'1'!F14</f>
        <v>23</v>
      </c>
      <c r="G14" s="8">
        <v>17</v>
      </c>
      <c r="H14" s="8">
        <v>0</v>
      </c>
      <c r="I14" s="9"/>
      <c r="J14" s="8">
        <f>(F14-SUM(G14:H14))-L14</f>
        <v>6</v>
      </c>
      <c r="K14" s="9"/>
      <c r="L14" s="8">
        <v>0</v>
      </c>
      <c r="M14" s="9">
        <f t="shared" si="1"/>
        <v>0</v>
      </c>
      <c r="N14" s="8">
        <v>59</v>
      </c>
      <c r="O14" s="12">
        <v>0.74</v>
      </c>
      <c r="P14" s="17"/>
    </row>
    <row r="15" spans="1:16" s="10" customFormat="1" ht="25.5" x14ac:dyDescent="0.2">
      <c r="A15" s="17"/>
      <c r="B15" s="13" t="str">
        <f>'1'!B15</f>
        <v>TALLER DE INVESTIGACIÓN I</v>
      </c>
      <c r="C15" s="8" t="s">
        <v>42</v>
      </c>
      <c r="D15" s="8" t="str">
        <f>'1'!D15</f>
        <v>511-A</v>
      </c>
      <c r="E15" s="8" t="str">
        <f>'1'!E15</f>
        <v>IMCT</v>
      </c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25.5" x14ac:dyDescent="0.2">
      <c r="A16" s="17"/>
      <c r="B16" s="13" t="str">
        <f>'1'!B16</f>
        <v>TALLER DE INVESTIGACIÓN I</v>
      </c>
      <c r="C16" s="8" t="s">
        <v>42</v>
      </c>
      <c r="D16" s="8" t="str">
        <f>'1'!D16</f>
        <v>511-B</v>
      </c>
      <c r="E16" s="8" t="str">
        <f>'1'!E16</f>
        <v>IMCT</v>
      </c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ht="13.5" thickBot="1" x14ac:dyDescent="0.25">
      <c r="A17" s="16"/>
      <c r="B17" s="19" t="s">
        <v>23</v>
      </c>
      <c r="C17" s="20" t="s">
        <v>24</v>
      </c>
      <c r="D17" s="20" t="s">
        <v>24</v>
      </c>
      <c r="E17" s="20" t="s">
        <v>24</v>
      </c>
      <c r="F17" s="20">
        <f>SUM(F13:F16)</f>
        <v>50</v>
      </c>
      <c r="G17" s="20">
        <f>SUM(G13:G16)</f>
        <v>41</v>
      </c>
      <c r="H17" s="20">
        <f>SUM(H13:H16)</f>
        <v>0</v>
      </c>
      <c r="I17" s="21">
        <f>SUM(G17:H17)/F17</f>
        <v>0.82</v>
      </c>
      <c r="J17" s="20">
        <f t="shared" si="0"/>
        <v>9</v>
      </c>
      <c r="K17" s="21">
        <f t="shared" ref="K17" si="2">J17/F17</f>
        <v>0.18</v>
      </c>
      <c r="L17" s="20">
        <f>SUM(L13:L16)</f>
        <v>0</v>
      </c>
      <c r="M17" s="21">
        <f t="shared" si="1"/>
        <v>0</v>
      </c>
      <c r="N17" s="20">
        <f>AVERAGE(N13:N16)</f>
        <v>65.5</v>
      </c>
      <c r="O17" s="22">
        <f>AVERAGE(O13:O16)</f>
        <v>0.77500000000000002</v>
      </c>
      <c r="P17" s="16"/>
    </row>
    <row r="18" spans="1:16" x14ac:dyDescent="0.2">
      <c r="A18" s="16"/>
      <c r="P18" s="16"/>
    </row>
    <row r="19" spans="1:16" ht="120" customHeight="1" x14ac:dyDescent="0.2">
      <c r="A19" s="16"/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6"/>
    </row>
    <row r="20" spans="1:16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22">
    <mergeCell ref="O11:O12"/>
    <mergeCell ref="B19:O1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20"/>
  <sheetViews>
    <sheetView tabSelected="1" topLeftCell="E1" zoomScale="80" zoomScaleNormal="80" zoomScaleSheetLayoutView="100" zoomScalePageLayoutView="70" workbookViewId="0">
      <selection activeCell="E15" sqref="A15:XFD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41" t="str">
        <f>'1'!F5</f>
        <v>MECATRÓNICA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ING. ALMA ROSA CAMPOS LARA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13" t="str">
        <f>'1'!B13</f>
        <v>DESARROLLO SUSTENTABLE</v>
      </c>
      <c r="C13" s="8" t="s">
        <v>45</v>
      </c>
      <c r="D13" s="8" t="str">
        <f>'1'!D13</f>
        <v>311-A</v>
      </c>
      <c r="E13" s="8" t="str">
        <f>'1'!E13</f>
        <v>IMCT</v>
      </c>
      <c r="F13" s="8">
        <f>'1'!F13</f>
        <v>27</v>
      </c>
      <c r="G13" s="8">
        <v>22</v>
      </c>
      <c r="H13" s="8">
        <v>5</v>
      </c>
      <c r="I13" s="23">
        <f>(G13+H13)/F13</f>
        <v>1</v>
      </c>
      <c r="J13" s="8">
        <f t="shared" ref="J13:J17" si="0">(F13-SUM(G13:H13))-L13</f>
        <v>0</v>
      </c>
      <c r="K13" s="23">
        <f t="shared" ref="K13:K17" si="1">J13/F13</f>
        <v>0</v>
      </c>
      <c r="L13" s="8">
        <v>0</v>
      </c>
      <c r="M13" s="23">
        <f t="shared" ref="M13:M17" si="2">L13/F13</f>
        <v>0</v>
      </c>
      <c r="N13" s="8">
        <v>82</v>
      </c>
      <c r="O13" s="24">
        <v>0.48</v>
      </c>
      <c r="P13" s="17"/>
    </row>
    <row r="14" spans="1:16" s="10" customFormat="1" ht="25.5" x14ac:dyDescent="0.2">
      <c r="A14" s="17"/>
      <c r="B14" s="13" t="str">
        <f>'1'!B14</f>
        <v>DESARROLLO SUSTENTABLE</v>
      </c>
      <c r="C14" s="8" t="s">
        <v>45</v>
      </c>
      <c r="D14" s="8" t="str">
        <f>'1'!D14</f>
        <v>311-B</v>
      </c>
      <c r="E14" s="8" t="str">
        <f>'1'!E14</f>
        <v>IMCT</v>
      </c>
      <c r="F14" s="8">
        <f>'1'!F14</f>
        <v>23</v>
      </c>
      <c r="G14" s="8">
        <v>12</v>
      </c>
      <c r="H14" s="8">
        <v>2</v>
      </c>
      <c r="I14" s="9">
        <f t="shared" ref="I14:I16" si="3">(G14+H14)/F14</f>
        <v>0.60869565217391308</v>
      </c>
      <c r="J14" s="8">
        <f>(F14-SUM(G14:H14))-L14</f>
        <v>8</v>
      </c>
      <c r="K14" s="9">
        <f t="shared" si="1"/>
        <v>0.34782608695652173</v>
      </c>
      <c r="L14" s="8">
        <v>1</v>
      </c>
      <c r="M14" s="9">
        <f t="shared" si="2"/>
        <v>4.3478260869565216E-2</v>
      </c>
      <c r="N14" s="8">
        <v>50</v>
      </c>
      <c r="O14" s="12">
        <v>0.61</v>
      </c>
      <c r="P14" s="17"/>
    </row>
    <row r="15" spans="1:16" s="10" customFormat="1" ht="25.5" x14ac:dyDescent="0.2">
      <c r="A15" s="17"/>
      <c r="B15" s="13" t="str">
        <f>'1'!B15</f>
        <v>TALLER DE INVESTIGACIÓN I</v>
      </c>
      <c r="C15" s="8" t="s">
        <v>45</v>
      </c>
      <c r="D15" s="8" t="str">
        <f>'1'!D15</f>
        <v>511-A</v>
      </c>
      <c r="E15" s="8" t="str">
        <f>'1'!E15</f>
        <v>IMCT</v>
      </c>
      <c r="F15" s="8">
        <f>'1'!F15</f>
        <v>20</v>
      </c>
      <c r="G15" s="8">
        <v>16</v>
      </c>
      <c r="H15" s="8">
        <v>0</v>
      </c>
      <c r="I15" s="23">
        <f t="shared" si="3"/>
        <v>0.8</v>
      </c>
      <c r="J15" s="8">
        <f t="shared" ref="J15:J16" si="4">(F15-SUM(G15:H15))-L15</f>
        <v>4</v>
      </c>
      <c r="K15" s="23">
        <f t="shared" si="1"/>
        <v>0.2</v>
      </c>
      <c r="L15" s="8">
        <v>0</v>
      </c>
      <c r="M15" s="23">
        <f t="shared" si="2"/>
        <v>0</v>
      </c>
      <c r="N15" s="8">
        <v>69</v>
      </c>
      <c r="O15" s="24">
        <v>0.8</v>
      </c>
      <c r="P15" s="17"/>
    </row>
    <row r="16" spans="1:16" s="10" customFormat="1" ht="25.5" x14ac:dyDescent="0.2">
      <c r="A16" s="17"/>
      <c r="B16" s="13" t="str">
        <f>'1'!B16</f>
        <v>TALLER DE INVESTIGACIÓN I</v>
      </c>
      <c r="C16" s="8" t="s">
        <v>45</v>
      </c>
      <c r="D16" s="8" t="str">
        <f>'1'!D16</f>
        <v>511-B</v>
      </c>
      <c r="E16" s="8" t="str">
        <f>'1'!E16</f>
        <v>IMCT</v>
      </c>
      <c r="F16" s="8">
        <f>'1'!F16</f>
        <v>18</v>
      </c>
      <c r="G16" s="8">
        <v>10</v>
      </c>
      <c r="H16" s="8">
        <v>0</v>
      </c>
      <c r="I16" s="9">
        <f t="shared" si="3"/>
        <v>0.55555555555555558</v>
      </c>
      <c r="J16" s="8">
        <f t="shared" si="4"/>
        <v>8</v>
      </c>
      <c r="K16" s="9">
        <f t="shared" si="1"/>
        <v>0.44444444444444442</v>
      </c>
      <c r="L16" s="8">
        <v>0</v>
      </c>
      <c r="M16" s="9">
        <f t="shared" si="2"/>
        <v>0</v>
      </c>
      <c r="N16" s="8">
        <v>46</v>
      </c>
      <c r="O16" s="12">
        <v>0.56000000000000005</v>
      </c>
      <c r="P16" s="17"/>
    </row>
    <row r="17" spans="1:16" ht="13.5" thickBot="1" x14ac:dyDescent="0.25">
      <c r="A17" s="16"/>
      <c r="B17" s="19" t="s">
        <v>23</v>
      </c>
      <c r="C17" s="20" t="s">
        <v>24</v>
      </c>
      <c r="D17" s="20" t="s">
        <v>24</v>
      </c>
      <c r="E17" s="20" t="s">
        <v>24</v>
      </c>
      <c r="F17" s="20">
        <f>SUM(F13:F16)</f>
        <v>88</v>
      </c>
      <c r="G17" s="20">
        <f>SUM(G13:G16)</f>
        <v>60</v>
      </c>
      <c r="H17" s="20">
        <f>SUM(H13:H16)</f>
        <v>7</v>
      </c>
      <c r="I17" s="21">
        <f>SUM(G17:H17)/F17</f>
        <v>0.76136363636363635</v>
      </c>
      <c r="J17" s="20">
        <f t="shared" si="0"/>
        <v>20</v>
      </c>
      <c r="K17" s="21">
        <f t="shared" si="1"/>
        <v>0.22727272727272727</v>
      </c>
      <c r="L17" s="20">
        <f>SUM(L13:L16)</f>
        <v>1</v>
      </c>
      <c r="M17" s="21">
        <f t="shared" si="2"/>
        <v>1.1363636363636364E-2</v>
      </c>
      <c r="N17" s="20">
        <f>AVERAGE(N13:N16)</f>
        <v>61.75</v>
      </c>
      <c r="O17" s="22">
        <f>AVERAGE(O13:O16)</f>
        <v>0.61250000000000004</v>
      </c>
      <c r="P17" s="16"/>
    </row>
    <row r="18" spans="1:16" x14ac:dyDescent="0.2">
      <c r="A18" s="16"/>
      <c r="P18" s="16"/>
    </row>
    <row r="19" spans="1:16" ht="120" customHeight="1" x14ac:dyDescent="0.2">
      <c r="A19" s="16"/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6"/>
    </row>
    <row r="20" spans="1:16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22">
    <mergeCell ref="O11:O12"/>
    <mergeCell ref="B19:O1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ALMA ROSA CAMPOS LARA</cp:lastModifiedBy>
  <cp:revision/>
  <cp:lastPrinted>2025-11-18T21:43:16Z</cp:lastPrinted>
  <dcterms:created xsi:type="dcterms:W3CDTF">2021-11-22T14:45:25Z</dcterms:created>
  <dcterms:modified xsi:type="dcterms:W3CDTF">2026-01-07T17:28:25Z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