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theme/theme1.xml" ContentType="application/vnd.openxmlformats-officedocument.theme+xml"/>
  <Override PartName="/xl/media/image1.png" ContentType="image/png"/>
  <Override PartName="/xl/media/image2.png" ContentType="image/png"/>
  <Override PartName="/xl/comments4.xml" ContentType="application/vnd.openxmlformats-officedocument.spreadsheetml.comments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vmlDrawing4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4.xml" ContentType="application/vnd.openxmlformats-officedocument.drawing+xml"/>
  <Override PartName="/xl/_rels/workbook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" sheetId="1" state="visible" r:id="rId3"/>
    <sheet name="2" sheetId="2" state="visible" r:id="rId4"/>
    <sheet name="3" sheetId="3" state="visible" r:id="rId5"/>
    <sheet name="Final" sheetId="4" state="visible" r:id="rId6"/>
  </sheets>
  <definedNames>
    <definedName function="false" hidden="false" localSheetId="0" name="_xlnm.Print_Area" vbProcedure="false">'1'!$A$1:$P$30</definedName>
    <definedName function="false" hidden="false" localSheetId="1" name="_xlnm.Print_Area" vbProcedure="false">'2'!$A$1:$P$30</definedName>
    <definedName function="false" hidden="false" localSheetId="2" name="_xlnm.Print_Area" vbProcedure="false">'3'!$A$1:$P$30</definedName>
    <definedName function="false" hidden="false" localSheetId="3" name="_xlnm.Print_Area" vbProcedure="false">Final!$B$3:$O$30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C7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<sst xmlns="http://schemas.openxmlformats.org/spreadsheetml/2006/main" count="159" uniqueCount="54">
  <si>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1er. Reporte Parcial del Semestre de Docencia
Rev. Junio 2025</t>
    </r>
  </si>
  <si>
    <t xml:space="preserve">SUBDIRECCIÓN ACADÉMICA</t>
  </si>
  <si>
    <t xml:space="preserve">DIVISIÓN DE INGENIERÍA</t>
  </si>
  <si>
    <t xml:space="preserve">INFORMÁTICA</t>
  </si>
  <si>
    <t xml:space="preserve">Reporte No.</t>
  </si>
  <si>
    <t xml:space="preserve">1°</t>
  </si>
  <si>
    <t xml:space="preserve">Grupos Atendidos:</t>
  </si>
  <si>
    <t xml:space="preserve">Asig. dif.</t>
  </si>
  <si>
    <t xml:space="preserve">Periodo Escolar:</t>
  </si>
  <si>
    <t xml:space="preserve">AGOSTO-DICIEMBRE 2025</t>
  </si>
  <si>
    <t xml:space="preserve">PROFESOR (A):</t>
  </si>
  <si>
    <t xml:space="preserve">MTI. ROSARIO CARVAJAL HERNÁNDEZ</t>
  </si>
  <si>
    <t xml:space="preserve">ASIGNATURA</t>
  </si>
  <si>
    <t xml:space="preserve">UNI.</t>
  </si>
  <si>
    <t xml:space="preserve">SEM.</t>
  </si>
  <si>
    <t xml:space="preserve">CARRERA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</si>
  <si>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</si>
  <si>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</si>
  <si>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</si>
  <si>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</si>
  <si>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</si>
  <si>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F</t>
  </si>
  <si>
    <t xml:space="preserve">G</t>
  </si>
  <si>
    <t xml:space="preserve">H</t>
  </si>
  <si>
    <t xml:space="preserve">I</t>
  </si>
  <si>
    <t xml:space="preserve">EP</t>
  </si>
  <si>
    <t xml:space="preserve">ES</t>
  </si>
  <si>
    <t xml:space="preserve">FUNDAMENTOS DE INVESTIGACIÓN</t>
  </si>
  <si>
    <t xml:space="preserve">110A</t>
  </si>
  <si>
    <t xml:space="preserve">INGENIERÍA INFORMÁTICA</t>
  </si>
  <si>
    <t xml:space="preserve">111A</t>
  </si>
  <si>
    <t xml:space="preserve">INGENIERÍA MECATRÓNICA</t>
  </si>
  <si>
    <t xml:space="preserve">AUDITORÍA INFORMÁTICA</t>
  </si>
  <si>
    <t xml:space="preserve">510A</t>
  </si>
  <si>
    <t xml:space="preserve">FUNDAMENTOS DE SEGURIDAD CON IA</t>
  </si>
  <si>
    <t xml:space="preserve">710B</t>
  </si>
  <si>
    <t xml:space="preserve">ESTRATEGÍAS PARA EL CRECIMIENTO PROFESIONAL</t>
  </si>
  <si>
    <t xml:space="preserve">910B</t>
  </si>
  <si>
    <t xml:space="preserve">TOTAL</t>
  </si>
  <si>
    <t xml:space="preserve">-</t>
  </si>
  <si>
    <t xml:space="preserve"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</si>
  <si>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2do. Reporte Parcial del Semestre de Docencia
Rev. Junio 2025</t>
    </r>
  </si>
  <si>
    <t xml:space="preserve">2°</t>
  </si>
  <si>
    <t xml:space="preserve">II</t>
  </si>
  <si>
    <t xml:space="preserve">II </t>
  </si>
  <si>
    <t xml:space="preserve">ESTRATEGIAS PARA EL CRECIMIENTO PROFESIONAL</t>
  </si>
  <si>
    <t xml:space="preserve">III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</si>
  <si>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3er. Reporte Parcial del Semestre de Docencia
Rev. Junio 2025</t>
    </r>
  </si>
  <si>
    <t xml:space="preserve">S/E</t>
  </si>
  <si>
    <t xml:space="preserve">IV</t>
  </si>
  <si>
    <r>
      <rPr>
        <b val="true"/>
        <sz val="14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14"/>
        <color rgb="FF002060"/>
        <rFont val="Arial"/>
        <family val="2"/>
        <charset val="1"/>
      </rPr>
      <t xml:space="preserve">Reporte Final del Semestre de Docencia
Rev. Junio 2025</t>
    </r>
  </si>
  <si>
    <t xml:space="preserve">Final</t>
  </si>
  <si>
    <t xml:space="preserve">T</t>
  </si>
  <si>
    <t xml:space="preserve">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</si>
</sst>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\ %"/>
    <numFmt numFmtId="166" formatCode="0.0%"/>
    <numFmt numFmtId="167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4"/>
      <color rgb="FF002060"/>
      <name val="Arial"/>
      <family val="2"/>
      <charset val="1"/>
    </font>
    <font>
      <b val="true"/>
      <sz val="10"/>
      <color theme="1"/>
      <name val="Arial"/>
      <family val="2"/>
      <charset val="1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theme="0"/>
      <name val="Arial"/>
      <family val="2"/>
      <charset val="1"/>
    </font>
    <font>
      <sz val="10"/>
      <color theme="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6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0" borderId="8" xfId="19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1" fillId="2" borderId="10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2" borderId="11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200160</xdr:rowOff>
    </xdr:from>
    <xdr:to>
      <xdr:col>14</xdr:col>
      <xdr:colOff>396000</xdr:colOff>
      <xdr:row>1</xdr:row>
      <xdr:rowOff>917280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9281880" y="324000"/>
          <a:ext cx="1420920" cy="717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181080</xdr:rowOff>
    </xdr:from>
    <xdr:to>
      <xdr:col>14</xdr:col>
      <xdr:colOff>396000</xdr:colOff>
      <xdr:row>1</xdr:row>
      <xdr:rowOff>898200</xdr:rowOff>
    </xdr:to>
    <xdr:pic>
      <xdr:nvPicPr>
        <xdr:cNvPr id="3" name="Imagen 4" descr=""/>
        <xdr:cNvPicPr/>
      </xdr:nvPicPr>
      <xdr:blipFill>
        <a:blip r:embed="rId2"/>
        <a:stretch/>
      </xdr:blipFill>
      <xdr:spPr>
        <a:xfrm>
          <a:off x="9281880" y="304920"/>
          <a:ext cx="1420920" cy="717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314280</xdr:colOff>
      <xdr:row>1</xdr:row>
      <xdr:rowOff>142920</xdr:rowOff>
    </xdr:from>
    <xdr:to>
      <xdr:col>14</xdr:col>
      <xdr:colOff>396000</xdr:colOff>
      <xdr:row>1</xdr:row>
      <xdr:rowOff>860040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9281880" y="266760"/>
          <a:ext cx="1420920" cy="7171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150480</xdr:colOff>
      <xdr:row>1</xdr:row>
      <xdr:rowOff>207360</xdr:rowOff>
    </xdr:from>
    <xdr:to>
      <xdr:col>1</xdr:col>
      <xdr:colOff>1768680</xdr:colOff>
      <xdr:row>1</xdr:row>
      <xdr:rowOff>896760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271080" y="331200"/>
          <a:ext cx="1618200" cy="6894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295200</xdr:colOff>
      <xdr:row>1</xdr:row>
      <xdr:rowOff>151920</xdr:rowOff>
    </xdr:from>
    <xdr:to>
      <xdr:col>14</xdr:col>
      <xdr:colOff>376920</xdr:colOff>
      <xdr:row>1</xdr:row>
      <xdr:rowOff>869040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9262800" y="275760"/>
          <a:ext cx="1420920" cy="7171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2013 - Tema de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G15" activeCellId="0" sqref="G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8.5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</v>
      </c>
      <c r="D7" s="12"/>
      <c r="E7" s="13" t="s">
        <v>6</v>
      </c>
      <c r="F7" s="14" t="n">
        <v>5</v>
      </c>
      <c r="H7" s="11" t="s">
        <v>7</v>
      </c>
      <c r="I7" s="14" t="n">
        <v>4</v>
      </c>
      <c r="J7" s="15" t="s">
        <v>8</v>
      </c>
      <c r="K7" s="15"/>
      <c r="L7" s="15"/>
      <c r="M7" s="12" t="s">
        <v>9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23" t="s">
        <v>27</v>
      </c>
      <c r="C13" s="24" t="s">
        <v>24</v>
      </c>
      <c r="D13" s="24" t="s">
        <v>28</v>
      </c>
      <c r="E13" s="24" t="s">
        <v>29</v>
      </c>
      <c r="F13" s="24" t="n"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73</v>
      </c>
      <c r="O13" s="26" t="n">
        <v>0.73</v>
      </c>
      <c r="P13" s="22"/>
    </row>
    <row r="14" s="27" customFormat="true" ht="23.55" hidden="false" customHeight="false" outlineLevel="0" collapsed="false">
      <c r="A14" s="22"/>
      <c r="B14" s="23" t="s">
        <v>27</v>
      </c>
      <c r="C14" s="24" t="s">
        <v>24</v>
      </c>
      <c r="D14" s="24" t="s">
        <v>30</v>
      </c>
      <c r="E14" s="24" t="s">
        <v>31</v>
      </c>
      <c r="F14" s="24" t="n"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90</v>
      </c>
      <c r="O14" s="26" t="n">
        <v>0.9</v>
      </c>
      <c r="P14" s="22"/>
    </row>
    <row r="15" s="27" customFormat="true" ht="23.55" hidden="false" customHeight="false" outlineLevel="0" collapsed="false">
      <c r="A15" s="22"/>
      <c r="B15" s="23" t="s">
        <v>32</v>
      </c>
      <c r="C15" s="24" t="s">
        <v>24</v>
      </c>
      <c r="D15" s="24" t="s">
        <v>33</v>
      </c>
      <c r="E15" s="24" t="s">
        <v>29</v>
      </c>
      <c r="F15" s="24" t="n">
        <v>32</v>
      </c>
      <c r="G15" s="24" t="n">
        <v>27</v>
      </c>
      <c r="H15" s="24" t="n">
        <v>0</v>
      </c>
      <c r="I15" s="25" t="n">
        <f aca="false">(G15+H15)/F15</f>
        <v>0.84375</v>
      </c>
      <c r="J15" s="24" t="n">
        <f aca="false">(F15-SUM(G15:H15))-L15</f>
        <v>5</v>
      </c>
      <c r="K15" s="25" t="n">
        <f aca="false">J15/F15</f>
        <v>0.15625</v>
      </c>
      <c r="L15" s="24"/>
      <c r="M15" s="25" t="n">
        <f aca="false">L15/F15</f>
        <v>0</v>
      </c>
      <c r="N15" s="24" t="n">
        <v>71</v>
      </c>
      <c r="O15" s="26" t="n">
        <v>0.81</v>
      </c>
      <c r="P15" s="22"/>
    </row>
    <row r="16" s="27" customFormat="true" ht="23.55" hidden="false" customHeight="false" outlineLevel="0" collapsed="false">
      <c r="A16" s="22"/>
      <c r="B16" s="23" t="s">
        <v>34</v>
      </c>
      <c r="C16" s="24" t="s">
        <v>24</v>
      </c>
      <c r="D16" s="24" t="s">
        <v>35</v>
      </c>
      <c r="E16" s="24" t="s">
        <v>29</v>
      </c>
      <c r="F16" s="24" t="n">
        <v>15</v>
      </c>
      <c r="G16" s="24" t="n">
        <v>15</v>
      </c>
      <c r="H16" s="24" t="n">
        <v>0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/>
      <c r="M16" s="25" t="n">
        <f aca="false">L16/F16</f>
        <v>0</v>
      </c>
      <c r="N16" s="24" t="n">
        <v>90</v>
      </c>
      <c r="O16" s="26" t="n">
        <v>0.6</v>
      </c>
      <c r="P16" s="22"/>
    </row>
    <row r="17" s="27" customFormat="true" ht="23.55" hidden="false" customHeight="false" outlineLevel="0" collapsed="false">
      <c r="A17" s="22"/>
      <c r="B17" s="23" t="s">
        <v>36</v>
      </c>
      <c r="C17" s="24" t="s">
        <v>24</v>
      </c>
      <c r="D17" s="24" t="s">
        <v>37</v>
      </c>
      <c r="E17" s="24" t="s">
        <v>29</v>
      </c>
      <c r="F17" s="24" t="n">
        <v>16</v>
      </c>
      <c r="G17" s="24" t="n">
        <v>15</v>
      </c>
      <c r="H17" s="24" t="n">
        <v>0</v>
      </c>
      <c r="I17" s="25" t="n">
        <f aca="false">(G17+H17)/F17</f>
        <v>0.9375</v>
      </c>
      <c r="J17" s="24" t="n">
        <f aca="false">(F17-SUM(G17:H17))-L17</f>
        <v>1</v>
      </c>
      <c r="K17" s="25" t="n">
        <f aca="false">J17/F17</f>
        <v>0.0625</v>
      </c>
      <c r="L17" s="24"/>
      <c r="M17" s="25" t="n">
        <f aca="false">L17/F17</f>
        <v>0</v>
      </c>
      <c r="N17" s="24" t="n">
        <v>88</v>
      </c>
      <c r="O17" s="26" t="n">
        <v>0.81</v>
      </c>
      <c r="P17" s="22"/>
    </row>
    <row r="18" s="27" customFormat="true" ht="12.75" hidden="false" customHeight="false" outlineLevel="0" collapsed="false">
      <c r="A18" s="22"/>
      <c r="B18" s="2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2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2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2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2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2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2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2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2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107</v>
      </c>
      <c r="H27" s="29" t="n">
        <f aca="false">SUM(H13:H26)</f>
        <v>0</v>
      </c>
      <c r="I27" s="30" t="n">
        <f aca="false">SUM(G27:H27)/F27</f>
        <v>0.856</v>
      </c>
      <c r="J27" s="29" t="n">
        <f aca="false">(F27-SUM(G27:H27))-L27</f>
        <v>18</v>
      </c>
      <c r="K27" s="30" t="n">
        <f aca="false">J27/F27</f>
        <v>0.144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82.4</v>
      </c>
      <c r="O27" s="31" t="n">
        <f aca="false">AVERAGE(O13:O26)</f>
        <v>0.77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0.66944444444444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A11" colorId="64" zoomScale="75" zoomScaleNormal="75" zoomScalePageLayoutView="100" workbookViewId="0">
      <selection pane="topLeft" activeCell="O18" activeCellId="0" sqref="O1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2.5" hidden="false" customHeight="true" outlineLevel="0" collapsed="false">
      <c r="A2" s="2"/>
      <c r="B2" s="4" t="s">
        <v>41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42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55" hidden="false" customHeight="false" outlineLevel="0" collapsed="false">
      <c r="A13" s="22"/>
      <c r="B13" s="33" t="str">
        <f aca="false">'1'!B13</f>
        <v>FUNDAMENTOS DE INVESTIGACIÓN</v>
      </c>
      <c r="C13" s="24" t="s">
        <v>43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26</v>
      </c>
      <c r="H13" s="24" t="n">
        <v>0</v>
      </c>
      <c r="I13" s="25" t="n">
        <f aca="false">(G13+H13)/F13</f>
        <v>0.787878787878788</v>
      </c>
      <c r="J13" s="24" t="n">
        <f aca="false">(F13-SUM(G13:H13))-L13</f>
        <v>7</v>
      </c>
      <c r="K13" s="25" t="n">
        <f aca="false">J13/F13</f>
        <v>0.212121212121212</v>
      </c>
      <c r="L13" s="24"/>
      <c r="M13" s="25" t="n">
        <f aca="false">L13/F13</f>
        <v>0</v>
      </c>
      <c r="N13" s="24" t="n">
        <v>71</v>
      </c>
      <c r="O13" s="26" t="n">
        <v>0.79</v>
      </c>
      <c r="P13" s="22"/>
    </row>
    <row r="14" s="27" customFormat="true" ht="23.55" hidden="false" customHeight="false" outlineLevel="0" collapsed="false">
      <c r="A14" s="22"/>
      <c r="B14" s="33" t="str">
        <f aca="false">'1'!B14</f>
        <v>FUNDAMENTOS DE INVESTIGACIÓN</v>
      </c>
      <c r="C14" s="24" t="s">
        <v>43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26</v>
      </c>
      <c r="H14" s="24" t="n">
        <v>0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/>
      <c r="M14" s="25" t="n">
        <f aca="false">L14/F14</f>
        <v>0</v>
      </c>
      <c r="N14" s="24" t="n">
        <v>80</v>
      </c>
      <c r="O14" s="26" t="n">
        <v>0.79</v>
      </c>
      <c r="P14" s="22"/>
    </row>
    <row r="15" s="27" customFormat="true" ht="23.55" hidden="false" customHeight="false" outlineLevel="0" collapsed="false">
      <c r="A15" s="22"/>
      <c r="B15" s="33" t="str">
        <f aca="false">'1'!B15</f>
        <v>AUDITORÍA INFORMÁTICA</v>
      </c>
      <c r="C15" s="24" t="s">
        <v>43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30</v>
      </c>
      <c r="H15" s="24" t="n">
        <v>0</v>
      </c>
      <c r="I15" s="25" t="n">
        <f aca="false">(G15+H15)/F15</f>
        <v>0.9375</v>
      </c>
      <c r="J15" s="24" t="n">
        <f aca="false">(F15-SUM(G15:H15))-L15</f>
        <v>2</v>
      </c>
      <c r="K15" s="25" t="n">
        <f aca="false">J15/F15</f>
        <v>0.0625</v>
      </c>
      <c r="L15" s="24"/>
      <c r="M15" s="25" t="n">
        <f aca="false">L15/F15</f>
        <v>0</v>
      </c>
      <c r="N15" s="24" t="n">
        <v>78</v>
      </c>
      <c r="O15" s="26" t="n">
        <v>0.59</v>
      </c>
      <c r="P15" s="22"/>
    </row>
    <row r="16" s="27" customFormat="true" ht="23.55" hidden="false" customHeight="false" outlineLevel="0" collapsed="false">
      <c r="A16" s="22"/>
      <c r="B16" s="33" t="str">
        <f aca="false">'1'!B16</f>
        <v>FUNDAMENTOS DE SEGURIDAD CON IA</v>
      </c>
      <c r="C16" s="24" t="s">
        <v>43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8</v>
      </c>
      <c r="H16" s="24" t="n">
        <v>0</v>
      </c>
      <c r="I16" s="25" t="n">
        <f aca="false">(G16+H16)/F16</f>
        <v>0.533333333333333</v>
      </c>
      <c r="J16" s="24" t="n">
        <f aca="false">(F16-SUM(G16:H16))-L16</f>
        <v>7</v>
      </c>
      <c r="K16" s="25" t="n">
        <f aca="false">J16/F16</f>
        <v>0.466666666666667</v>
      </c>
      <c r="L16" s="24"/>
      <c r="M16" s="25" t="n">
        <f aca="false">L16/F16</f>
        <v>0</v>
      </c>
      <c r="N16" s="24" t="n">
        <v>48</v>
      </c>
      <c r="O16" s="26" t="n">
        <v>0.53</v>
      </c>
      <c r="P16" s="22"/>
    </row>
    <row r="17" s="27" customFormat="true" ht="23.55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44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13</v>
      </c>
      <c r="H17" s="24" t="n">
        <v>0</v>
      </c>
      <c r="I17" s="25" t="n">
        <f aca="false">(G17+H17)/F17</f>
        <v>0.8125</v>
      </c>
      <c r="J17" s="24" t="n">
        <f aca="false">(F17-SUM(G17:H17))-L17</f>
        <v>3</v>
      </c>
      <c r="K17" s="25" t="n">
        <f aca="false">J17/F17</f>
        <v>0.1875</v>
      </c>
      <c r="L17" s="24"/>
      <c r="M17" s="25" t="n">
        <f aca="false">L17/F17</f>
        <v>0</v>
      </c>
      <c r="N17" s="24" t="n">
        <v>75</v>
      </c>
      <c r="O17" s="26" t="n">
        <v>0.75</v>
      </c>
      <c r="P17" s="22"/>
    </row>
    <row r="18" s="27" customFormat="true" ht="23.55" hidden="false" customHeight="false" outlineLevel="0" collapsed="false">
      <c r="A18" s="22"/>
      <c r="B18" s="33" t="s">
        <v>45</v>
      </c>
      <c r="C18" s="24" t="s">
        <v>46</v>
      </c>
      <c r="D18" s="24" t="s">
        <v>37</v>
      </c>
      <c r="E18" s="24" t="s">
        <v>29</v>
      </c>
      <c r="F18" s="24" t="n">
        <v>16</v>
      </c>
      <c r="G18" s="24" t="n">
        <v>14</v>
      </c>
      <c r="H18" s="24" t="n">
        <v>0</v>
      </c>
      <c r="I18" s="25" t="n">
        <f aca="false">(G18+H18)/F18</f>
        <v>0.875</v>
      </c>
      <c r="J18" s="24" t="n">
        <f aca="false">(F18-SUM(G18:H18))-L18</f>
        <v>2</v>
      </c>
      <c r="K18" s="25" t="n">
        <f aca="false">J18/F18</f>
        <v>0.125</v>
      </c>
      <c r="L18" s="24"/>
      <c r="M18" s="25" t="n">
        <f aca="false">L18/F18</f>
        <v>0</v>
      </c>
      <c r="N18" s="24" t="n">
        <v>85</v>
      </c>
      <c r="O18" s="26" t="n">
        <v>0.88</v>
      </c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141</v>
      </c>
      <c r="G27" s="29" t="n">
        <f aca="false">SUM(G13:G26)</f>
        <v>117</v>
      </c>
      <c r="H27" s="29" t="n">
        <f aca="false">SUM(H13:H26)</f>
        <v>0</v>
      </c>
      <c r="I27" s="30" t="n">
        <f aca="false">SUM(G27:H27)/F27</f>
        <v>0.829787234042553</v>
      </c>
      <c r="J27" s="29" t="n">
        <f aca="false">(F27-SUM(G27:H27))-L27</f>
        <v>24</v>
      </c>
      <c r="K27" s="30" t="n">
        <f aca="false">J27/F27</f>
        <v>0.170212765957447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72.8333333333333</v>
      </c>
      <c r="O27" s="31" t="n">
        <f aca="false">AVERAGE(O13:O26)</f>
        <v>0.721666666666667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false" showOutlineSymbols="true" defaultGridColor="true" view="normal" topLeftCell="B8" colorId="64" zoomScale="75" zoomScaleNormal="75" zoomScalePageLayoutView="100" workbookViewId="0">
      <selection pane="topLeft" activeCell="O15" activeCellId="0" sqref="O15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" hidden="false" customHeight="true" outlineLevel="0" collapsed="false">
      <c r="A2" s="2"/>
      <c r="B2" s="4" t="s">
        <v>47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tr">
        <f aca="false">'1'!F5</f>
        <v>INFORMÁTICA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n">
        <v>3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4.3" hidden="false" customHeight="false" outlineLevel="0" collapsed="false">
      <c r="A13" s="22"/>
      <c r="B13" s="33" t="str">
        <f aca="false">'1'!B13</f>
        <v>FUNDAMENTOS DE INVESTIGACIÓN</v>
      </c>
      <c r="C13" s="24" t="s">
        <v>46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24</v>
      </c>
      <c r="H13" s="24" t="n">
        <v>0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/>
      <c r="M13" s="25" t="n">
        <f aca="false">L13/F13</f>
        <v>0</v>
      </c>
      <c r="N13" s="24" t="n">
        <v>70</v>
      </c>
      <c r="O13" s="26" t="n">
        <v>0.73</v>
      </c>
      <c r="P13" s="22"/>
    </row>
    <row r="14" s="27" customFormat="true" ht="24.3" hidden="false" customHeight="false" outlineLevel="0" collapsed="false">
      <c r="A14" s="22"/>
      <c r="B14" s="33" t="str">
        <f aca="false">'1'!B14</f>
        <v>FUNDAMENTOS DE INVESTIGACIÓN</v>
      </c>
      <c r="C14" s="24" t="s">
        <v>46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21</v>
      </c>
      <c r="H14" s="24" t="n">
        <v>0</v>
      </c>
      <c r="I14" s="25" t="n">
        <f aca="false">(G14+H14)/F14</f>
        <v>0.724137931034483</v>
      </c>
      <c r="J14" s="24" t="n">
        <f aca="false">(F14-SUM(G14:H14))-L14</f>
        <v>8</v>
      </c>
      <c r="K14" s="25" t="n">
        <f aca="false">J14/F14</f>
        <v>0.275862068965517</v>
      </c>
      <c r="L14" s="24"/>
      <c r="M14" s="25" t="n">
        <f aca="false">L14/F14</f>
        <v>0</v>
      </c>
      <c r="N14" s="24" t="n">
        <v>66</v>
      </c>
      <c r="O14" s="26" t="n">
        <v>0.72</v>
      </c>
      <c r="P14" s="22"/>
    </row>
    <row r="15" s="27" customFormat="true" ht="24.3" hidden="false" customHeight="false" outlineLevel="0" collapsed="false">
      <c r="A15" s="22"/>
      <c r="B15" s="33" t="str">
        <f aca="false">'1'!B15</f>
        <v>AUDITORÍA INFORMÁTICA</v>
      </c>
      <c r="C15" s="24" t="s">
        <v>46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23</v>
      </c>
      <c r="H15" s="24" t="n">
        <v>0</v>
      </c>
      <c r="I15" s="25" t="n">
        <f aca="false">(G15+H15)/F15</f>
        <v>0.71875</v>
      </c>
      <c r="J15" s="24" t="n">
        <f aca="false">(F15-SUM(G15:H15))-L15</f>
        <v>9</v>
      </c>
      <c r="K15" s="25" t="n">
        <f aca="false">J15/F15</f>
        <v>0.28125</v>
      </c>
      <c r="L15" s="24"/>
      <c r="M15" s="25" t="n">
        <f aca="false">L15/F15</f>
        <v>0</v>
      </c>
      <c r="N15" s="24" t="n">
        <v>71</v>
      </c>
      <c r="O15" s="26" t="n">
        <v>0.72</v>
      </c>
      <c r="P15" s="22"/>
    </row>
    <row r="16" s="27" customFormat="true" ht="24.3" hidden="false" customHeight="false" outlineLevel="0" collapsed="false">
      <c r="A16" s="22"/>
      <c r="B16" s="33" t="str">
        <f aca="false">'1'!B16</f>
        <v>FUNDAMENTOS DE SEGURIDAD CON IA</v>
      </c>
      <c r="C16" s="24" t="s">
        <v>48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0</v>
      </c>
      <c r="H16" s="24" t="n">
        <v>0</v>
      </c>
      <c r="I16" s="25" t="n">
        <f aca="false">(G16+H16)/F16</f>
        <v>0</v>
      </c>
      <c r="J16" s="24" t="n">
        <f aca="false">(F16-SUM(G16:H16))-L16</f>
        <v>15</v>
      </c>
      <c r="K16" s="25" t="n">
        <f aca="false">J16/F16</f>
        <v>1</v>
      </c>
      <c r="L16" s="24"/>
      <c r="M16" s="25" t="n">
        <f aca="false">L16/F16</f>
        <v>0</v>
      </c>
      <c r="N16" s="24"/>
      <c r="O16" s="26"/>
      <c r="P16" s="22"/>
    </row>
    <row r="17" s="27" customFormat="true" ht="24.3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49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11</v>
      </c>
      <c r="H17" s="24" t="n">
        <v>0</v>
      </c>
      <c r="I17" s="25" t="n">
        <f aca="false">(G17+H17)/F17</f>
        <v>0.6875</v>
      </c>
      <c r="J17" s="24" t="n">
        <f aca="false">(F17-SUM(G17:H17))-L17</f>
        <v>5</v>
      </c>
      <c r="K17" s="25" t="n">
        <f aca="false">J17/F17</f>
        <v>0.3125</v>
      </c>
      <c r="L17" s="24"/>
      <c r="M17" s="25" t="n">
        <f aca="false">L17/F17</f>
        <v>0</v>
      </c>
      <c r="N17" s="24" t="n">
        <v>62</v>
      </c>
      <c r="O17" s="26" t="n">
        <v>0.69</v>
      </c>
      <c r="P17" s="22"/>
    </row>
    <row r="18" s="27" customFormat="true" ht="12.75" hidden="false" customHeight="false" outlineLevel="0" collapsed="false">
      <c r="A18" s="22"/>
      <c r="B18" s="3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/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79</v>
      </c>
      <c r="H27" s="29" t="n">
        <f aca="false">SUM(H13:H26)</f>
        <v>0</v>
      </c>
      <c r="I27" s="30" t="n">
        <f aca="false">SUM(G27:H27)/F27</f>
        <v>0.632</v>
      </c>
      <c r="J27" s="29" t="n">
        <f aca="false">(F27-SUM(G27:H27))-L27</f>
        <v>46</v>
      </c>
      <c r="K27" s="30" t="n">
        <f aca="false">J27/F27</f>
        <v>0.368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67.25</v>
      </c>
      <c r="O27" s="31" t="n">
        <f aca="false">AVERAGE(O13:O26)</f>
        <v>0.715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30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C18" activeCellId="0" sqref="C18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.71"/>
    <col collapsed="false" customWidth="true" hidden="false" outlineLevel="0" max="2" min="2" style="1" width="38.57"/>
    <col collapsed="false" customWidth="true" hidden="false" outlineLevel="0" max="3" min="3" style="1" width="4.71"/>
    <col collapsed="false" customWidth="true" hidden="false" outlineLevel="0" max="4" min="4" style="1" width="5.57"/>
    <col collapsed="false" customWidth="true" hidden="false" outlineLevel="0" max="5" min="5" style="1" width="21.84"/>
    <col collapsed="false" customWidth="true" hidden="false" outlineLevel="0" max="6" min="6" style="1" width="9.42"/>
    <col collapsed="false" customWidth="true" hidden="false" outlineLevel="0" max="13" min="7" style="1" width="7.57"/>
    <col collapsed="false" customWidth="false" hidden="false" outlineLevel="0" max="15" min="14" style="1" width="11.43"/>
    <col collapsed="false" customWidth="true" hidden="false" outlineLevel="0" max="16" min="16" style="1" width="1.71"/>
    <col collapsed="false" customWidth="false" hidden="false" outlineLevel="0" max="16384" min="17" style="1" width="11.43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customFormat="false" ht="81.75" hidden="false" customHeight="true" outlineLevel="0" collapsed="false">
      <c r="A2" s="2"/>
      <c r="B2" s="4" t="s">
        <v>50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2"/>
    </row>
    <row r="3" customFormat="false" ht="12.75" hidden="false" customHeight="false" outlineLevel="0" collapsed="false">
      <c r="A3" s="5"/>
      <c r="B3" s="6"/>
      <c r="C3" s="6"/>
      <c r="D3" s="6"/>
      <c r="F3" s="6"/>
      <c r="G3" s="6"/>
      <c r="H3" s="6"/>
      <c r="I3" s="6"/>
      <c r="J3" s="6"/>
      <c r="K3" s="6"/>
      <c r="L3" s="6"/>
      <c r="P3" s="5"/>
    </row>
    <row r="4" customFormat="false" ht="12.75" hidden="false" customHeight="false" outlineLevel="0" collapsed="false">
      <c r="A4" s="5"/>
      <c r="B4" s="7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5"/>
    </row>
    <row r="5" customFormat="false" ht="12.75" hidden="false" customHeight="false" outlineLevel="0" collapsed="false">
      <c r="A5" s="5"/>
      <c r="B5" s="8" t="s">
        <v>2</v>
      </c>
      <c r="C5" s="8"/>
      <c r="D5" s="8"/>
      <c r="E5" s="8"/>
      <c r="F5" s="9" t="s">
        <v>3</v>
      </c>
      <c r="G5" s="9"/>
      <c r="H5" s="9"/>
      <c r="I5" s="9"/>
      <c r="J5" s="10"/>
      <c r="K5" s="10"/>
      <c r="L5" s="10"/>
      <c r="M5" s="10"/>
      <c r="N5" s="10"/>
      <c r="O5" s="10"/>
      <c r="P5" s="5"/>
    </row>
    <row r="6" customFormat="false" ht="12.75" hidden="false" customHeight="false" outlineLevel="0" collapsed="false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P6" s="5"/>
    </row>
    <row r="7" customFormat="false" ht="12.75" hidden="false" customHeight="false" outlineLevel="0" collapsed="false">
      <c r="A7" s="5"/>
      <c r="B7" s="11" t="s">
        <v>4</v>
      </c>
      <c r="C7" s="12" t="s">
        <v>51</v>
      </c>
      <c r="D7" s="12"/>
      <c r="E7" s="13" t="s">
        <v>6</v>
      </c>
      <c r="F7" s="14" t="n">
        <f aca="false">'1'!F7</f>
        <v>5</v>
      </c>
      <c r="H7" s="11" t="s">
        <v>7</v>
      </c>
      <c r="I7" s="14" t="n">
        <f aca="false">'1'!I7</f>
        <v>4</v>
      </c>
      <c r="J7" s="15" t="s">
        <v>8</v>
      </c>
      <c r="K7" s="15"/>
      <c r="L7" s="15"/>
      <c r="M7" s="12" t="str">
        <f aca="false">'1'!M7</f>
        <v>AGOSTO-DICIEMBRE 2025</v>
      </c>
      <c r="N7" s="12"/>
      <c r="O7" s="12"/>
      <c r="P7" s="5"/>
    </row>
    <row r="8" customFormat="false" ht="12.75" hidden="false" customHeight="false" outlineLevel="0" collapsed="false">
      <c r="A8" s="5"/>
      <c r="P8" s="5"/>
    </row>
    <row r="9" customFormat="false" ht="12.75" hidden="false" customHeight="false" outlineLevel="0" collapsed="false">
      <c r="A9" s="5"/>
      <c r="B9" s="11" t="s">
        <v>10</v>
      </c>
      <c r="C9" s="12" t="str">
        <f aca="false">'1'!C9</f>
        <v>MTI. ROSARIO CARVAJAL HERNÁNDEZ</v>
      </c>
      <c r="D9" s="12"/>
      <c r="E9" s="12"/>
      <c r="F9" s="12"/>
      <c r="G9" s="12"/>
      <c r="H9" s="12"/>
      <c r="I9" s="12"/>
      <c r="J9" s="12"/>
      <c r="K9" s="12"/>
      <c r="L9" s="12"/>
      <c r="M9" s="12"/>
      <c r="P9" s="5"/>
    </row>
    <row r="10" customFormat="false" ht="13.5" hidden="false" customHeight="false" outlineLevel="0" collapsed="false">
      <c r="A10" s="5"/>
      <c r="C10" s="16"/>
      <c r="D10" s="16"/>
      <c r="F10" s="16"/>
      <c r="G10" s="16"/>
      <c r="H10" s="16"/>
      <c r="I10" s="16"/>
      <c r="J10" s="16"/>
      <c r="K10" s="16"/>
      <c r="L10" s="16"/>
      <c r="P10" s="5"/>
    </row>
    <row r="11" customFormat="false" ht="12.75" hidden="false" customHeight="true" outlineLevel="0" collapsed="false">
      <c r="A11" s="5"/>
      <c r="B11" s="17" t="s">
        <v>12</v>
      </c>
      <c r="C11" s="18" t="s">
        <v>13</v>
      </c>
      <c r="D11" s="18" t="s">
        <v>14</v>
      </c>
      <c r="E11" s="19" t="s">
        <v>15</v>
      </c>
      <c r="F11" s="19" t="s">
        <v>16</v>
      </c>
      <c r="G11" s="19" t="s">
        <v>17</v>
      </c>
      <c r="H11" s="19"/>
      <c r="I11" s="19" t="s">
        <v>18</v>
      </c>
      <c r="J11" s="19" t="s">
        <v>19</v>
      </c>
      <c r="K11" s="19" t="s">
        <v>20</v>
      </c>
      <c r="L11" s="19" t="s">
        <v>21</v>
      </c>
      <c r="M11" s="19" t="s">
        <v>22</v>
      </c>
      <c r="N11" s="19" t="s">
        <v>23</v>
      </c>
      <c r="O11" s="20" t="s">
        <v>24</v>
      </c>
      <c r="P11" s="5"/>
    </row>
    <row r="12" customFormat="false" ht="12.75" hidden="false" customHeight="false" outlineLevel="0" collapsed="false">
      <c r="A12" s="5"/>
      <c r="B12" s="17"/>
      <c r="C12" s="18"/>
      <c r="D12" s="18"/>
      <c r="E12" s="19"/>
      <c r="F12" s="19"/>
      <c r="G12" s="21" t="s">
        <v>25</v>
      </c>
      <c r="H12" s="21" t="s">
        <v>26</v>
      </c>
      <c r="I12" s="19"/>
      <c r="J12" s="19"/>
      <c r="K12" s="19"/>
      <c r="L12" s="19"/>
      <c r="M12" s="19"/>
      <c r="N12" s="19"/>
      <c r="O12" s="20"/>
      <c r="P12" s="5"/>
    </row>
    <row r="13" s="27" customFormat="true" ht="23.95" hidden="false" customHeight="false" outlineLevel="0" collapsed="false">
      <c r="A13" s="22"/>
      <c r="B13" s="33" t="str">
        <f aca="false">'1'!B13</f>
        <v>FUNDAMENTOS DE INVESTIGACIÓN</v>
      </c>
      <c r="C13" s="24" t="s">
        <v>52</v>
      </c>
      <c r="D13" s="24" t="str">
        <f aca="false">'1'!D13</f>
        <v>110A</v>
      </c>
      <c r="E13" s="24" t="str">
        <f aca="false">'1'!E13</f>
        <v>INGENIERÍA INFORMÁTICA</v>
      </c>
      <c r="F13" s="24" t="n">
        <f aca="false">'1'!F13</f>
        <v>33</v>
      </c>
      <c r="G13" s="24" t="n">
        <v>22</v>
      </c>
      <c r="H13" s="24" t="n">
        <v>2</v>
      </c>
      <c r="I13" s="25" t="n">
        <f aca="false">(G13+H13)/F13</f>
        <v>0.727272727272727</v>
      </c>
      <c r="J13" s="24" t="n">
        <f aca="false">(F13-SUM(G13:H13))-L13</f>
        <v>9</v>
      </c>
      <c r="K13" s="25" t="n">
        <f aca="false">J13/F13</f>
        <v>0.272727272727273</v>
      </c>
      <c r="L13" s="24" t="n">
        <v>0</v>
      </c>
      <c r="M13" s="25" t="n">
        <f aca="false">L13/F13</f>
        <v>0</v>
      </c>
      <c r="N13" s="24" t="n">
        <v>67</v>
      </c>
      <c r="O13" s="26" t="n">
        <v>0.73</v>
      </c>
      <c r="P13" s="22"/>
    </row>
    <row r="14" s="27" customFormat="true" ht="23.95" hidden="false" customHeight="false" outlineLevel="0" collapsed="false">
      <c r="A14" s="22"/>
      <c r="B14" s="33" t="str">
        <f aca="false">'1'!B14</f>
        <v>FUNDAMENTOS DE INVESTIGACIÓN</v>
      </c>
      <c r="C14" s="24" t="s">
        <v>52</v>
      </c>
      <c r="D14" s="24" t="str">
        <f aca="false">'1'!D14</f>
        <v>111A</v>
      </c>
      <c r="E14" s="24" t="str">
        <f aca="false">'1'!E14</f>
        <v>INGENIERÍA MECATRÓNICA</v>
      </c>
      <c r="F14" s="24" t="n">
        <f aca="false">'1'!F14</f>
        <v>29</v>
      </c>
      <c r="G14" s="24" t="n">
        <v>22</v>
      </c>
      <c r="H14" s="24" t="n">
        <v>4</v>
      </c>
      <c r="I14" s="25" t="n">
        <f aca="false">(G14+H14)/F14</f>
        <v>0.896551724137931</v>
      </c>
      <c r="J14" s="24" t="n">
        <f aca="false">(F14-SUM(G14:H14))-L14</f>
        <v>3</v>
      </c>
      <c r="K14" s="25" t="n">
        <f aca="false">J14/F14</f>
        <v>0.103448275862069</v>
      </c>
      <c r="L14" s="24" t="n">
        <v>0</v>
      </c>
      <c r="M14" s="25" t="n">
        <f aca="false">L14/F14</f>
        <v>0</v>
      </c>
      <c r="N14" s="24" t="n">
        <v>79</v>
      </c>
      <c r="O14" s="26" t="n">
        <v>0.79</v>
      </c>
      <c r="P14" s="22"/>
    </row>
    <row r="15" s="27" customFormat="true" ht="23.95" hidden="false" customHeight="false" outlineLevel="0" collapsed="false">
      <c r="A15" s="22"/>
      <c r="B15" s="33" t="str">
        <f aca="false">'1'!B15</f>
        <v>AUDITORÍA INFORMÁTICA</v>
      </c>
      <c r="C15" s="24" t="s">
        <v>52</v>
      </c>
      <c r="D15" s="24" t="str">
        <f aca="false">'1'!D15</f>
        <v>510A</v>
      </c>
      <c r="E15" s="24" t="str">
        <f aca="false">'1'!E15</f>
        <v>INGENIERÍA INFORMÁTICA</v>
      </c>
      <c r="F15" s="24" t="n">
        <f aca="false">'1'!F15</f>
        <v>32</v>
      </c>
      <c r="G15" s="24" t="n">
        <v>14</v>
      </c>
      <c r="H15" s="24" t="n">
        <v>16</v>
      </c>
      <c r="I15" s="25" t="n">
        <f aca="false">(G15+H15)/F15</f>
        <v>0.9375</v>
      </c>
      <c r="J15" s="24" t="n">
        <f aca="false">(F15-SUM(G15:H15))-L15</f>
        <v>2</v>
      </c>
      <c r="K15" s="25" t="n">
        <f aca="false">J15/F15</f>
        <v>0.0625</v>
      </c>
      <c r="L15" s="24" t="n">
        <v>0</v>
      </c>
      <c r="M15" s="25" t="n">
        <f aca="false">L15/F15</f>
        <v>0</v>
      </c>
      <c r="N15" s="24" t="n">
        <v>79</v>
      </c>
      <c r="O15" s="26" t="n">
        <v>0.69</v>
      </c>
      <c r="P15" s="22"/>
    </row>
    <row r="16" s="27" customFormat="true" ht="23.95" hidden="false" customHeight="false" outlineLevel="0" collapsed="false">
      <c r="A16" s="22"/>
      <c r="B16" s="33" t="str">
        <f aca="false">'1'!B16</f>
        <v>FUNDAMENTOS DE SEGURIDAD CON IA</v>
      </c>
      <c r="C16" s="24" t="s">
        <v>52</v>
      </c>
      <c r="D16" s="24" t="str">
        <f aca="false">'1'!D16</f>
        <v>710B</v>
      </c>
      <c r="E16" s="24" t="str">
        <f aca="false">'1'!E16</f>
        <v>INGENIERÍA INFORMÁTICA</v>
      </c>
      <c r="F16" s="24" t="n">
        <f aca="false">'1'!F16</f>
        <v>15</v>
      </c>
      <c r="G16" s="24" t="n">
        <v>8</v>
      </c>
      <c r="H16" s="24" t="n">
        <v>7</v>
      </c>
      <c r="I16" s="25" t="n">
        <f aca="false">(G16+H16)/F16</f>
        <v>1</v>
      </c>
      <c r="J16" s="24" t="n">
        <f aca="false">(F16-SUM(G16:H16))-L16</f>
        <v>0</v>
      </c>
      <c r="K16" s="25" t="n">
        <f aca="false">J16/F16</f>
        <v>0</v>
      </c>
      <c r="L16" s="24" t="n">
        <v>0</v>
      </c>
      <c r="M16" s="25" t="n">
        <f aca="false">L16/F16</f>
        <v>0</v>
      </c>
      <c r="N16" s="24" t="n">
        <v>82</v>
      </c>
      <c r="O16" s="26" t="n">
        <v>0.6</v>
      </c>
      <c r="P16" s="22"/>
    </row>
    <row r="17" s="27" customFormat="true" ht="23.95" hidden="false" customHeight="false" outlineLevel="0" collapsed="false">
      <c r="A17" s="22"/>
      <c r="B17" s="33" t="str">
        <f aca="false">'1'!B17</f>
        <v>ESTRATEGÍAS PARA EL CRECIMIENTO PROFESIONAL</v>
      </c>
      <c r="C17" s="24" t="s">
        <v>52</v>
      </c>
      <c r="D17" s="24" t="str">
        <f aca="false">'1'!D17</f>
        <v>910B</v>
      </c>
      <c r="E17" s="24" t="str">
        <f aca="false">'1'!E17</f>
        <v>INGENIERÍA INFORMÁTICA</v>
      </c>
      <c r="F17" s="24" t="n">
        <f aca="false">'1'!F17</f>
        <v>16</v>
      </c>
      <c r="G17" s="24" t="n">
        <v>7</v>
      </c>
      <c r="H17" s="24" t="n">
        <v>9</v>
      </c>
      <c r="I17" s="25" t="n">
        <f aca="false">(G17+H17)/F17</f>
        <v>1</v>
      </c>
      <c r="J17" s="24" t="n">
        <f aca="false">(F17-SUM(G17:H17))-L17</f>
        <v>0</v>
      </c>
      <c r="K17" s="25" t="n">
        <f aca="false">J17/F17</f>
        <v>0</v>
      </c>
      <c r="L17" s="24" t="n">
        <v>0</v>
      </c>
      <c r="M17" s="25" t="n">
        <f aca="false">L17/F17</f>
        <v>0</v>
      </c>
      <c r="N17" s="24" t="n">
        <v>92</v>
      </c>
      <c r="O17" s="26" t="n">
        <v>0.5</v>
      </c>
      <c r="P17" s="22"/>
    </row>
    <row r="18" s="27" customFormat="true" ht="12.75" hidden="false" customHeight="false" outlineLevel="0" collapsed="false">
      <c r="A18" s="22"/>
      <c r="B18" s="33"/>
      <c r="C18" s="24"/>
      <c r="D18" s="24"/>
      <c r="E18" s="24"/>
      <c r="F18" s="24"/>
      <c r="G18" s="24"/>
      <c r="H18" s="24"/>
      <c r="I18" s="25"/>
      <c r="J18" s="24"/>
      <c r="K18" s="25"/>
      <c r="L18" s="24"/>
      <c r="M18" s="25"/>
      <c r="N18" s="24"/>
      <c r="O18" s="26"/>
      <c r="P18" s="22"/>
    </row>
    <row r="19" s="27" customFormat="true" ht="12.75" hidden="false" customHeight="false" outlineLevel="0" collapsed="false">
      <c r="A19" s="22"/>
      <c r="B19" s="33"/>
      <c r="C19" s="24"/>
      <c r="D19" s="24"/>
      <c r="E19" s="24"/>
      <c r="F19" s="24"/>
      <c r="G19" s="24"/>
      <c r="H19" s="24"/>
      <c r="I19" s="25"/>
      <c r="J19" s="24"/>
      <c r="K19" s="25"/>
      <c r="L19" s="24"/>
      <c r="M19" s="25"/>
      <c r="N19" s="24"/>
      <c r="O19" s="26"/>
      <c r="P19" s="22"/>
    </row>
    <row r="20" s="27" customFormat="true" ht="12.75" hidden="false" customHeight="false" outlineLevel="0" collapsed="false">
      <c r="A20" s="22"/>
      <c r="B20" s="33"/>
      <c r="C20" s="24"/>
      <c r="D20" s="24"/>
      <c r="E20" s="24"/>
      <c r="F20" s="24"/>
      <c r="G20" s="24"/>
      <c r="H20" s="24"/>
      <c r="I20" s="25"/>
      <c r="J20" s="24"/>
      <c r="K20" s="25"/>
      <c r="L20" s="24"/>
      <c r="M20" s="25"/>
      <c r="N20" s="24"/>
      <c r="O20" s="26"/>
      <c r="P20" s="22"/>
    </row>
    <row r="21" s="27" customFormat="true" ht="12.75" hidden="false" customHeight="false" outlineLevel="0" collapsed="false">
      <c r="A21" s="22"/>
      <c r="B21" s="33"/>
      <c r="C21" s="24"/>
      <c r="D21" s="24"/>
      <c r="E21" s="24"/>
      <c r="F21" s="24"/>
      <c r="G21" s="24"/>
      <c r="H21" s="24"/>
      <c r="I21" s="25"/>
      <c r="J21" s="24"/>
      <c r="K21" s="25"/>
      <c r="L21" s="24"/>
      <c r="M21" s="25"/>
      <c r="N21" s="24"/>
      <c r="O21" s="26"/>
      <c r="P21" s="22"/>
    </row>
    <row r="22" s="27" customFormat="true" ht="12.75" hidden="false" customHeight="false" outlineLevel="0" collapsed="false">
      <c r="A22" s="22"/>
      <c r="B22" s="33"/>
      <c r="C22" s="24"/>
      <c r="D22" s="24"/>
      <c r="E22" s="24"/>
      <c r="F22" s="24"/>
      <c r="G22" s="24"/>
      <c r="H22" s="24"/>
      <c r="I22" s="25"/>
      <c r="J22" s="24"/>
      <c r="K22" s="25"/>
      <c r="L22" s="24"/>
      <c r="M22" s="25"/>
      <c r="N22" s="24"/>
      <c r="O22" s="26"/>
      <c r="P22" s="22"/>
    </row>
    <row r="23" s="27" customFormat="true" ht="12.75" hidden="false" customHeight="false" outlineLevel="0" collapsed="false">
      <c r="A23" s="22"/>
      <c r="B23" s="33"/>
      <c r="C23" s="24"/>
      <c r="D23" s="24"/>
      <c r="E23" s="24"/>
      <c r="F23" s="24" t="s">
        <v>53</v>
      </c>
      <c r="G23" s="24"/>
      <c r="H23" s="24"/>
      <c r="I23" s="25"/>
      <c r="J23" s="24"/>
      <c r="K23" s="25"/>
      <c r="L23" s="24"/>
      <c r="M23" s="25"/>
      <c r="N23" s="24"/>
      <c r="O23" s="26"/>
      <c r="P23" s="22"/>
    </row>
    <row r="24" s="27" customFormat="true" ht="12.75" hidden="false" customHeight="false" outlineLevel="0" collapsed="false">
      <c r="A24" s="22"/>
      <c r="B24" s="33"/>
      <c r="C24" s="24"/>
      <c r="D24" s="24"/>
      <c r="E24" s="24"/>
      <c r="F24" s="24"/>
      <c r="G24" s="24"/>
      <c r="H24" s="24"/>
      <c r="I24" s="25"/>
      <c r="J24" s="24"/>
      <c r="K24" s="25"/>
      <c r="L24" s="24"/>
      <c r="M24" s="25"/>
      <c r="N24" s="24"/>
      <c r="O24" s="26"/>
      <c r="P24" s="22"/>
    </row>
    <row r="25" s="27" customFormat="true" ht="12.75" hidden="false" customHeight="false" outlineLevel="0" collapsed="false">
      <c r="A25" s="22"/>
      <c r="B25" s="33"/>
      <c r="C25" s="24"/>
      <c r="D25" s="24"/>
      <c r="E25" s="24"/>
      <c r="F25" s="24"/>
      <c r="G25" s="24"/>
      <c r="H25" s="24"/>
      <c r="I25" s="25"/>
      <c r="J25" s="24"/>
      <c r="K25" s="25"/>
      <c r="L25" s="24"/>
      <c r="M25" s="25"/>
      <c r="N25" s="24"/>
      <c r="O25" s="26"/>
      <c r="P25" s="22"/>
    </row>
    <row r="26" s="27" customFormat="true" ht="16.5" hidden="false" customHeight="true" outlineLevel="0" collapsed="false">
      <c r="A26" s="22"/>
      <c r="B26" s="33"/>
      <c r="C26" s="24"/>
      <c r="D26" s="24"/>
      <c r="E26" s="24"/>
      <c r="F26" s="24"/>
      <c r="G26" s="24"/>
      <c r="H26" s="24"/>
      <c r="I26" s="25"/>
      <c r="J26" s="24"/>
      <c r="K26" s="25"/>
      <c r="L26" s="24"/>
      <c r="M26" s="25"/>
      <c r="N26" s="24"/>
      <c r="O26" s="26"/>
      <c r="P26" s="22"/>
    </row>
    <row r="27" customFormat="false" ht="13.5" hidden="false" customHeight="false" outlineLevel="0" collapsed="false">
      <c r="A27" s="5"/>
      <c r="B27" s="28" t="s">
        <v>38</v>
      </c>
      <c r="C27" s="29" t="s">
        <v>39</v>
      </c>
      <c r="D27" s="29" t="s">
        <v>39</v>
      </c>
      <c r="E27" s="29" t="s">
        <v>39</v>
      </c>
      <c r="F27" s="29" t="n">
        <f aca="false">SUM(F13:F26)</f>
        <v>125</v>
      </c>
      <c r="G27" s="29" t="n">
        <f aca="false">SUM(G13:G26)</f>
        <v>73</v>
      </c>
      <c r="H27" s="29" t="n">
        <f aca="false">SUM(H13:H26)</f>
        <v>38</v>
      </c>
      <c r="I27" s="30" t="n">
        <f aca="false">SUM(G27:H27)/F27</f>
        <v>0.888</v>
      </c>
      <c r="J27" s="29" t="n">
        <f aca="false">(F27-SUM(G27:H27))-L27</f>
        <v>14</v>
      </c>
      <c r="K27" s="30" t="n">
        <f aca="false">J27/F27</f>
        <v>0.112</v>
      </c>
      <c r="L27" s="29" t="n">
        <f aca="false">SUM(L13:L26)</f>
        <v>0</v>
      </c>
      <c r="M27" s="30" t="n">
        <f aca="false">L27/F27</f>
        <v>0</v>
      </c>
      <c r="N27" s="29" t="n">
        <f aca="false">AVERAGE(N13:N26)</f>
        <v>79.8</v>
      </c>
      <c r="O27" s="31" t="n">
        <f aca="false">AVERAGE(O13:O26)</f>
        <v>0.662</v>
      </c>
      <c r="P27" s="5"/>
    </row>
    <row r="28" customFormat="false" ht="12.75" hidden="false" customHeight="false" outlineLevel="0" collapsed="false">
      <c r="A28" s="5"/>
      <c r="P28" s="5"/>
    </row>
    <row r="29" customFormat="false" ht="120" hidden="false" customHeight="true" outlineLevel="0" collapsed="false">
      <c r="A29" s="5"/>
      <c r="B29" s="32" t="s">
        <v>40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5"/>
    </row>
    <row r="30" customFormat="false" ht="12.75" hidden="false" customHeight="false" outlineLevel="0" collapsed="false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I11:I12"/>
    <mergeCell ref="J11:J12"/>
    <mergeCell ref="K11:K12"/>
    <mergeCell ref="L11:L12"/>
    <mergeCell ref="M11:M12"/>
    <mergeCell ref="N11:N12"/>
    <mergeCell ref="O11:O12"/>
    <mergeCell ref="B29:O29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225</TotalTime>
  <Application>LibreOffice/7.6.2.1$MacOSX_X86_64 LibreOffice_project/56f7684011345957bbf33a7ee678afaf4d2ba333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2021-11-22T14:45:25Z</dcterms:created>
  <dc:creator>Rubén Trejo Lozano</dc:creator>
  <dc:description/>
  <dc:language>es-ES</dc:language>
  <cp:lastModifiedBy/>
  <cp:lastPrinted>2025-07-02T21:33:58Z</cp:lastPrinted>
  <dcterms:modified xsi:type="dcterms:W3CDTF">2026-01-07T13:03:22Z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