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R1-SGI\"/>
    </mc:Choice>
  </mc:AlternateContent>
  <xr:revisionPtr revIDLastSave="0" documentId="13_ncr:1_{F7C9C5F0-58EF-43EE-AD28-C01484163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6" l="1"/>
  <c r="K14" i="26" s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<sst xmlns="http://schemas.openxmlformats.org/spreadsheetml/2006/main" count="138" uniqueCount="45">
  <si>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</si>
  <si>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</si>
  <si>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</si>
  <si>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</si>
  <si>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</si>
  <si>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</si>
  <si>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</si>
  <si>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</si>
  <si>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</si>
  <si>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</si>
  <si>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</si>
  <si>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</si>
  <si>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</si>
  <si>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</si>
  <si>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</si>
  <si>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</si>
  <si>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</si>
  <si>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</si>
  <si>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</si>
  <si>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</si>
  <si>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</si>
  <si>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</si>
  <si>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</si>
  <si>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</si>
  <si>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</si>
  <si>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</si>
  <si>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</si>
  <si>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</si>
  <si>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</si>
  <si>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</si>
  <si>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</si>
  <si>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</si>
  <si>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</si>
  <si>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</si>
  <si>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LILY ALEJANDRA MEDRANO MENDOZA</t>
  </si>
  <si>
    <t>MATEMATICAS DISCRETAS</t>
  </si>
  <si>
    <t>TALLER DE ETICA</t>
  </si>
  <si>
    <t>SISTEMAS OPERATIVOS 1</t>
  </si>
  <si>
    <t>ARQUITECTURA DE COMPUTADORAS</t>
  </si>
  <si>
    <t>S/E</t>
  </si>
  <si>
    <t>104B</t>
  </si>
  <si>
    <t>304A</t>
  </si>
  <si>
    <t>304B</t>
  </si>
  <si>
    <t>504A</t>
  </si>
  <si>
    <t>ISIC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</si>
</sst>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10" zoomScale="97"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40</v>
      </c>
      <c r="E13" s="8" t="s">
        <v>44</v>
      </c>
      <c r="F13" s="8">
        <v>27</v>
      </c>
      <c r="G13" s="8">
        <v>14</v>
      </c>
      <c r="H13" s="8">
        <v>0</v>
      </c>
      <c r="I13" s="9">
        <f>(G13+H13)/F13</f>
        <v>0.51851851851851849</v>
      </c>
      <c r="J13" s="8">
        <f t="shared" ref="J13:J27" si="0">(F13-SUM(G13:H13))-L13</f>
        <v>13</v>
      </c>
      <c r="K13" s="9">
        <f t="shared" ref="K13:K27" si="1">J13/F13</f>
        <v>0.48148148148148145</v>
      </c>
      <c r="L13" s="8">
        <v>0</v>
      </c>
      <c r="M13" s="9">
        <f t="shared" ref="M13:M27" si="2">L13/F13</f>
        <v>0</v>
      </c>
      <c r="N13" s="8">
        <v>44.59</v>
      </c>
      <c r="O13" s="12">
        <v>0.51800000000000002</v>
      </c>
      <c r="P13" s="17"/>
    </row>
    <row r="14" spans="1:16" s="10" customFormat="1" x14ac:dyDescent="0.25">
      <c r="A14" s="17"/>
      <c r="B14" s="7" t="s">
        <v>36</v>
      </c>
      <c r="C14" s="8" t="s">
        <v>39</v>
      </c>
      <c r="D14" s="8" t="s">
        <v>40</v>
      </c>
      <c r="E14" s="8" t="s">
        <v>44</v>
      </c>
      <c r="F14" s="8">
        <v>27</v>
      </c>
      <c r="G14" s="8"/>
      <c r="H14" s="8">
        <v>0</v>
      </c>
      <c r="I14" s="9">
        <f t="shared" ref="I14:I17" si="3">(G14+H14)/F14</f>
        <v>0</v>
      </c>
      <c r="J14" s="8">
        <f>(F14-SUM(G14:H14))-L14</f>
        <v>27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21</v>
      </c>
      <c r="G15" s="8">
        <v>21</v>
      </c>
      <c r="H15" s="8">
        <v>0</v>
      </c>
      <c r="I15" s="9">
        <f t="shared" si="3"/>
        <v>1</v>
      </c>
      <c r="J15" s="8">
        <f t="shared" ref="J15:J17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86.7</v>
      </c>
      <c r="O15" s="12">
        <v>0.62</v>
      </c>
      <c r="P15" s="17"/>
    </row>
    <row r="16" spans="1:16" s="10" customFormat="1" x14ac:dyDescent="0.2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11</v>
      </c>
      <c r="G16" s="8">
        <v>11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88.7</v>
      </c>
      <c r="O16" s="12">
        <v>0.72699999999999998</v>
      </c>
      <c r="P16" s="17"/>
    </row>
    <row r="17" spans="1:16" s="10" customFormat="1" x14ac:dyDescent="0.2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19</v>
      </c>
      <c r="G17" s="8">
        <v>16</v>
      </c>
      <c r="H17" s="8">
        <v>0</v>
      </c>
      <c r="I17" s="9">
        <f t="shared" si="3"/>
        <v>0.84210526315789469</v>
      </c>
      <c r="J17" s="8">
        <f t="shared" si="4"/>
        <v>3</v>
      </c>
      <c r="K17" s="9">
        <f t="shared" si="1"/>
        <v>0.15789473684210525</v>
      </c>
      <c r="L17" s="8">
        <v>0</v>
      </c>
      <c r="M17" s="9">
        <f t="shared" si="2"/>
        <v>0</v>
      </c>
      <c r="N17" s="8">
        <v>69.900000000000006</v>
      </c>
      <c r="O17" s="12">
        <v>0.84199999999999997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105</v>
      </c>
      <c r="G27" s="20">
        <f>SUM(G13:G26)</f>
        <v>62</v>
      </c>
      <c r="H27" s="20">
        <f>SUM(H13:H26)</f>
        <v>0</v>
      </c>
      <c r="I27" s="21">
        <f>SUM(G27:H27)/F27</f>
        <v>0.59047619047619049</v>
      </c>
      <c r="J27" s="20">
        <f t="shared" si="0"/>
        <v>43</v>
      </c>
      <c r="K27" s="21">
        <f t="shared" si="1"/>
        <v>0.40952380952380951</v>
      </c>
      <c r="L27" s="20">
        <f>SUM(L13:L26)</f>
        <v>0</v>
      </c>
      <c r="M27" s="21">
        <f t="shared" si="2"/>
        <v>0</v>
      </c>
      <c r="N27" s="20">
        <f>AVERAGE(N13:N26)</f>
        <v>57.977999999999994</v>
      </c>
      <c r="O27" s="22">
        <f>AVERAGE(O13:O26)</f>
        <v>0.54139999999999999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MATEMATICAS DISCRETAS</v>
      </c>
      <c r="C13" s="8" t="str">
        <f>'1'!C13</f>
        <v>I</v>
      </c>
      <c r="D13" s="8" t="str">
        <f>'1'!D13</f>
        <v>104B</v>
      </c>
      <c r="E13" s="8" t="str">
        <f>'1'!E13</f>
        <v>ISIC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104B</v>
      </c>
      <c r="E14" s="8" t="str">
        <f>'1'!E14</f>
        <v>ISIC</v>
      </c>
      <c r="F14" s="8">
        <f>'1'!F14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OPERATIVOS 1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SISTEMAS OPERATIVOS 1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tr">
        <f>'1'!C17</f>
        <v>I</v>
      </c>
      <c r="D17" s="8" t="str">
        <f>'1'!D17</f>
        <v>504A</v>
      </c>
      <c r="E17" s="8" t="str">
        <f>'1'!E17</f>
        <v>ISIC</v>
      </c>
      <c r="F17" s="8">
        <f>'1'!F17</f>
        <v>19</v>
      </c>
      <c r="G17" s="8"/>
      <c r="H17" s="8">
        <v>0</v>
      </c>
      <c r="I17" s="9">
        <f t="shared" si="3"/>
        <v>0</v>
      </c>
      <c r="J17" s="8">
        <f t="shared" si="4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MATEMATICAS DISCRETAS</v>
      </c>
      <c r="C13" s="8" t="str">
        <f>'1'!C13</f>
        <v>I</v>
      </c>
      <c r="D13" s="8" t="str">
        <f>'1'!D13</f>
        <v>104B</v>
      </c>
      <c r="E13" s="8" t="str">
        <f>'1'!E13</f>
        <v>ISIC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104B</v>
      </c>
      <c r="E14" s="8" t="str">
        <f>'1'!E14</f>
        <v>ISIC</v>
      </c>
      <c r="F14" s="8">
        <f>'1'!F14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OPERATIVOS 1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SISTEMAS OPERATIVOS 1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tr">
        <f>'1'!C17</f>
        <v>I</v>
      </c>
      <c r="D17" s="8" t="str">
        <f>'1'!D17</f>
        <v>504A</v>
      </c>
      <c r="E17" s="8" t="str">
        <f>'1'!E17</f>
        <v>ISIC</v>
      </c>
      <c r="F17" s="8">
        <f>'1'!F17</f>
        <v>19</v>
      </c>
      <c r="G17" s="8"/>
      <c r="H17" s="8">
        <v>0</v>
      </c>
      <c r="I17" s="9">
        <f t="shared" si="3"/>
        <v>0</v>
      </c>
      <c r="J17" s="8">
        <f t="shared" si="4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LILY ALEJANDRA MEDRANO MENDOZA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MATEMATICAS DISCRETAS</v>
      </c>
      <c r="C13" s="8" t="str">
        <f>'1'!C13</f>
        <v>I</v>
      </c>
      <c r="D13" s="8" t="str">
        <f>'1'!D13</f>
        <v>104B</v>
      </c>
      <c r="E13" s="8" t="str">
        <f>'1'!E13</f>
        <v>ISIC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104B</v>
      </c>
      <c r="E14" s="8" t="str">
        <f>'1'!E14</f>
        <v>ISIC</v>
      </c>
      <c r="F14" s="8">
        <f>'1'!F14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SISTEMAS OPERATIVOS 1</v>
      </c>
      <c r="C15" s="8" t="str">
        <f>'1'!C15</f>
        <v>I</v>
      </c>
      <c r="D15" s="8" t="str">
        <f>'1'!D15</f>
        <v>304A</v>
      </c>
      <c r="E15" s="8" t="str">
        <f>'1'!E15</f>
        <v>ISIC</v>
      </c>
      <c r="F15" s="8">
        <f>'1'!F15</f>
        <v>21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SISTEMAS OPERATIVOS 1</v>
      </c>
      <c r="C16" s="8" t="str">
        <f>'1'!C16</f>
        <v>I</v>
      </c>
      <c r="D16" s="8" t="str">
        <f>'1'!D16</f>
        <v>304B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ARQUITECTURA DE COMPUTADORAS</v>
      </c>
      <c r="C17" s="8" t="str">
        <f>'1'!C17</f>
        <v>I</v>
      </c>
      <c r="D17" s="8" t="str">
        <f>'1'!D17</f>
        <v>504A</v>
      </c>
      <c r="E17" s="8" t="str">
        <f>'1'!E17</f>
        <v>ISIC</v>
      </c>
      <c r="F17" s="8">
        <f>'1'!F17</f>
        <v>19</v>
      </c>
      <c r="G17" s="8"/>
      <c r="H17" s="8">
        <v>0</v>
      </c>
      <c r="I17" s="9">
        <f t="shared" si="3"/>
        <v>0</v>
      </c>
      <c r="J17" s="8">
        <f t="shared" si="4"/>
        <v>19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2025-07-02T21:33:58Z</cp:lastPrinted>
  <dcterms:created xsi:type="dcterms:W3CDTF">2021-11-22T14:45:25Z</dcterms:created>
  <dcterms:modified xsi:type="dcterms:W3CDTF">2025-09-24T17:02:28Z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