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0" yWindow="0" windowWidth="20490" windowHeight="7650" activeTab="3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1" l="1"/>
  <c r="O27" i="31" l="1"/>
  <c r="N27" i="31"/>
  <c r="L27" i="31"/>
  <c r="H27" i="31"/>
  <c r="G2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M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I14" i="27" l="1"/>
  <c r="J15" i="30"/>
  <c r="K15" i="30" s="1"/>
  <c r="M15" i="27"/>
  <c r="I15" i="31"/>
  <c r="J16" i="27"/>
  <c r="K16" i="27" s="1"/>
  <c r="M27" i="26"/>
  <c r="I15" i="27"/>
  <c r="J15" i="31"/>
  <c r="K15" i="31" s="1"/>
  <c r="J27" i="26"/>
  <c r="K27" i="26" s="1"/>
  <c r="J14" i="27"/>
  <c r="K14" i="27" s="1"/>
  <c r="J14" i="30"/>
  <c r="K14" i="30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J13" i="31"/>
  <c r="K13" i="31" s="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<sst xmlns="http://schemas.openxmlformats.org/spreadsheetml/2006/main" count="146" uniqueCount="47">
  <si>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</si>
  <si>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</si>
  <si>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</si>
  <si>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</si>
  <si>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</si>
  <si>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</si>
  <si>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</si>
  <si>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</si>
  <si>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</si>
  <si>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</si>
  <si>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</si>
  <si>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</si>
  <si>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</si>
  <si>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</si>
  <si>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</si>
  <si>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</si>
  <si>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</si>
  <si>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</si>
  <si>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</si>
  <si>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</si>
  <si>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</si>
  <si>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</si>
  <si>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</si>
  <si>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</si>
  <si>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</si>
  <si>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</si>
  <si>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</si>
  <si>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</si>
  <si>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</si>
  <si>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</si>
  <si>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</si>
  <si>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</si>
  <si>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INFORMÁTICA</t>
  </si>
  <si>
    <t>AGO-DIC 2025</t>
  </si>
  <si>
    <t>Dra. Verónica Guerrero Hernández</t>
  </si>
  <si>
    <t>Taller de Investigación I</t>
  </si>
  <si>
    <t>Análisis y Modelado de Sistemas de Información</t>
  </si>
  <si>
    <t xml:space="preserve">Informatica para la administración </t>
  </si>
  <si>
    <t>II</t>
  </si>
  <si>
    <t>710A</t>
  </si>
  <si>
    <t>510A</t>
  </si>
  <si>
    <t>105A</t>
  </si>
  <si>
    <t>IINF</t>
  </si>
  <si>
    <t>LADM</t>
  </si>
  <si>
    <t>S/E</t>
  </si>
  <si>
    <t>III</t>
  </si>
  <si>
    <t>105C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</si>
</sst>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zoomScale="70" zoomScaleNormal="100" zoomScaleSheetLayoutView="70" zoomScalePageLayoutView="70" workbookViewId="0">
      <selection activeCell="D17" sqref="D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35</v>
      </c>
      <c r="C13" s="8" t="s">
        <v>44</v>
      </c>
      <c r="D13" s="8" t="s">
        <v>39</v>
      </c>
      <c r="E13" s="8" t="s">
        <v>42</v>
      </c>
      <c r="F13" s="8">
        <v>18</v>
      </c>
      <c r="G13" s="8">
        <v>0</v>
      </c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0</v>
      </c>
      <c r="O13" s="12">
        <v>0</v>
      </c>
      <c r="P13" s="17"/>
    </row>
    <row r="14" spans="1:16" s="10" customFormat="1" ht="25.5" x14ac:dyDescent="0.2">
      <c r="A14" s="17"/>
      <c r="B14" s="7" t="s">
        <v>36</v>
      </c>
      <c r="C14" s="8" t="s">
        <v>20</v>
      </c>
      <c r="D14" s="8" t="s">
        <v>40</v>
      </c>
      <c r="E14" s="8" t="s">
        <v>42</v>
      </c>
      <c r="F14" s="8">
        <v>28</v>
      </c>
      <c r="G14" s="8">
        <v>27</v>
      </c>
      <c r="H14" s="8">
        <v>0</v>
      </c>
      <c r="I14" s="9">
        <f t="shared" ref="I14:I16" si="3">(G14+H14)/F14</f>
        <v>0.9642857142857143</v>
      </c>
      <c r="J14" s="8">
        <f>(F14-SUM(G14:H14))-L14</f>
        <v>1</v>
      </c>
      <c r="K14" s="9">
        <f t="shared" si="1"/>
        <v>3.5714285714285712E-2</v>
      </c>
      <c r="L14" s="8"/>
      <c r="M14" s="9">
        <f t="shared" si="2"/>
        <v>0</v>
      </c>
      <c r="N14" s="8">
        <v>83</v>
      </c>
      <c r="O14" s="12">
        <v>0.89</v>
      </c>
      <c r="P14" s="17"/>
    </row>
    <row r="15" spans="1:16" s="10" customFormat="1" x14ac:dyDescent="0.2">
      <c r="A15" s="17"/>
      <c r="B15" s="7" t="s">
        <v>37</v>
      </c>
      <c r="C15" s="8" t="s">
        <v>20</v>
      </c>
      <c r="D15" s="8" t="s">
        <v>41</v>
      </c>
      <c r="E15" s="8" t="s">
        <v>43</v>
      </c>
      <c r="F15" s="8">
        <v>35</v>
      </c>
      <c r="G15" s="8">
        <v>27</v>
      </c>
      <c r="H15" s="8">
        <v>0</v>
      </c>
      <c r="I15" s="9">
        <f t="shared" si="3"/>
        <v>0.77142857142857146</v>
      </c>
      <c r="J15" s="8">
        <f t="shared" ref="J15:J16" si="4">(F15-SUM(G15:H15))-L15</f>
        <v>8</v>
      </c>
      <c r="K15" s="9">
        <f t="shared" si="1"/>
        <v>0.22857142857142856</v>
      </c>
      <c r="L15" s="8"/>
      <c r="M15" s="9">
        <f t="shared" si="2"/>
        <v>0</v>
      </c>
      <c r="N15" s="8">
        <v>72</v>
      </c>
      <c r="O15" s="12">
        <v>0.74</v>
      </c>
      <c r="P15" s="17"/>
    </row>
    <row r="16" spans="1:16" s="10" customFormat="1" x14ac:dyDescent="0.2">
      <c r="A16" s="17"/>
      <c r="B16" s="7" t="s">
        <v>37</v>
      </c>
      <c r="C16" s="8" t="s">
        <v>20</v>
      </c>
      <c r="D16" s="8" t="s">
        <v>46</v>
      </c>
      <c r="E16" s="8" t="s">
        <v>43</v>
      </c>
      <c r="F16" s="8">
        <v>18</v>
      </c>
      <c r="G16" s="8">
        <v>14</v>
      </c>
      <c r="H16" s="8">
        <v>0</v>
      </c>
      <c r="I16" s="9">
        <f t="shared" si="3"/>
        <v>0.77777777777777779</v>
      </c>
      <c r="J16" s="8">
        <f t="shared" si="4"/>
        <v>4</v>
      </c>
      <c r="K16" s="9">
        <f t="shared" si="1"/>
        <v>0.22222222222222221</v>
      </c>
      <c r="L16" s="8"/>
      <c r="M16" s="9">
        <f t="shared" si="2"/>
        <v>0</v>
      </c>
      <c r="N16" s="8">
        <v>72</v>
      </c>
      <c r="O16" s="12">
        <v>0.78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68</v>
      </c>
      <c r="H27" s="20">
        <f>SUM(H13:H26)</f>
        <v>0</v>
      </c>
      <c r="I27" s="21">
        <f>SUM(G27:H27)/F27</f>
        <v>0.68686868686868685</v>
      </c>
      <c r="J27" s="20">
        <f t="shared" si="0"/>
        <v>31</v>
      </c>
      <c r="K27" s="21">
        <f t="shared" si="1"/>
        <v>0.31313131313131315</v>
      </c>
      <c r="L27" s="20">
        <f>SUM(L13:L26)</f>
        <v>0</v>
      </c>
      <c r="M27" s="21">
        <f t="shared" si="2"/>
        <v>0</v>
      </c>
      <c r="N27" s="20">
        <f>AVERAGE(N13:N26)</f>
        <v>56.75</v>
      </c>
      <c r="O27" s="22">
        <f>AVERAGE(O13:O26)</f>
        <v>0.60250000000000004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="80" zoomScaleNormal="100" zoomScaleSheetLayoutView="80" zoomScalePageLayoutView="70" workbookViewId="0">
      <selection activeCell="D14" sqref="D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INFORMÁTICA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Dra. Verónica Guerrero Hernández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Taller de Investigación I</v>
      </c>
      <c r="C13" s="8" t="s">
        <v>20</v>
      </c>
      <c r="D13" s="8" t="str">
        <f>'1'!D13</f>
        <v>710A</v>
      </c>
      <c r="E13" s="8" t="str">
        <f>'1'!E13</f>
        <v>IINF</v>
      </c>
      <c r="F13" s="8">
        <f>'1'!F13</f>
        <v>18</v>
      </c>
      <c r="G13" s="8">
        <v>17</v>
      </c>
      <c r="H13" s="8">
        <v>0</v>
      </c>
      <c r="I13" s="9">
        <f>(G13+H13)/F13</f>
        <v>0.94444444444444442</v>
      </c>
      <c r="J13" s="8">
        <f t="shared" ref="J13:J27" si="0">(F13-SUM(G13:H13))-L13</f>
        <v>1</v>
      </c>
      <c r="K13" s="9">
        <f t="shared" ref="K13:K27" si="1">J13/F13</f>
        <v>5.5555555555555552E-2</v>
      </c>
      <c r="L13" s="8"/>
      <c r="M13" s="9">
        <f t="shared" ref="M13:M27" si="2">L13/F13</f>
        <v>0</v>
      </c>
      <c r="N13" s="8">
        <v>82</v>
      </c>
      <c r="O13" s="12">
        <v>0.78</v>
      </c>
      <c r="P13" s="17"/>
    </row>
    <row r="14" spans="1:16" s="10" customFormat="1" ht="25.5" x14ac:dyDescent="0.2">
      <c r="A14" s="17"/>
      <c r="B14" s="13" t="str">
        <f>'1'!B14</f>
        <v>Análisis y Modelado de Sistemas de Información</v>
      </c>
      <c r="C14" s="8" t="s">
        <v>38</v>
      </c>
      <c r="D14" s="8" t="str">
        <f>'1'!D14</f>
        <v>510A</v>
      </c>
      <c r="E14" s="8" t="str">
        <f>'1'!E14</f>
        <v>IINF</v>
      </c>
      <c r="F14" s="8">
        <f>'1'!F14</f>
        <v>28</v>
      </c>
      <c r="G14" s="8">
        <v>25</v>
      </c>
      <c r="H14" s="8">
        <v>0</v>
      </c>
      <c r="I14" s="9">
        <f t="shared" ref="I14:I16" si="3">(G14+H14)/F14</f>
        <v>0.8928571428571429</v>
      </c>
      <c r="J14" s="8">
        <f>(F14-SUM(G14:H14))-L14</f>
        <v>3</v>
      </c>
      <c r="K14" s="9">
        <f t="shared" si="1"/>
        <v>0.10714285714285714</v>
      </c>
      <c r="L14" s="8"/>
      <c r="M14" s="9">
        <f t="shared" si="2"/>
        <v>0</v>
      </c>
      <c r="N14" s="8">
        <v>83</v>
      </c>
      <c r="O14" s="12">
        <v>0.89</v>
      </c>
      <c r="P14" s="17"/>
    </row>
    <row r="15" spans="1:16" s="10" customFormat="1" x14ac:dyDescent="0.2">
      <c r="A15" s="17"/>
      <c r="B15" s="13" t="str">
        <f>'1'!B15</f>
        <v xml:space="preserve">Informatica para la administración </v>
      </c>
      <c r="C15" s="8" t="s">
        <v>38</v>
      </c>
      <c r="D15" s="8" t="str">
        <f>'1'!D15</f>
        <v>105A</v>
      </c>
      <c r="E15" s="8" t="str">
        <f>'1'!E15</f>
        <v>LADM</v>
      </c>
      <c r="F15" s="8">
        <f>'1'!F15</f>
        <v>35</v>
      </c>
      <c r="G15" s="8">
        <v>25</v>
      </c>
      <c r="H15" s="8">
        <v>0</v>
      </c>
      <c r="I15" s="9">
        <f t="shared" si="3"/>
        <v>0.7142857142857143</v>
      </c>
      <c r="J15" s="8">
        <f t="shared" ref="J15:J16" si="4">(F15-SUM(G15:H15))-L15</f>
        <v>10</v>
      </c>
      <c r="K15" s="9">
        <f t="shared" si="1"/>
        <v>0.2857142857142857</v>
      </c>
      <c r="L15" s="8"/>
      <c r="M15" s="9">
        <f t="shared" si="2"/>
        <v>0</v>
      </c>
      <c r="N15" s="8">
        <v>68</v>
      </c>
      <c r="O15" s="12">
        <v>0.71</v>
      </c>
      <c r="P15" s="17"/>
    </row>
    <row r="16" spans="1:16" s="10" customFormat="1" x14ac:dyDescent="0.2">
      <c r="A16" s="17"/>
      <c r="B16" s="13" t="str">
        <f>'1'!B16</f>
        <v xml:space="preserve">Informatica para la administración </v>
      </c>
      <c r="C16" s="8" t="s">
        <v>38</v>
      </c>
      <c r="D16" s="8" t="str">
        <f>'1'!D16</f>
        <v>105C</v>
      </c>
      <c r="E16" s="8" t="str">
        <f>'1'!E16</f>
        <v>LADM</v>
      </c>
      <c r="F16" s="8">
        <f>'1'!F16</f>
        <v>18</v>
      </c>
      <c r="G16" s="8">
        <v>13</v>
      </c>
      <c r="H16" s="8">
        <v>0</v>
      </c>
      <c r="I16" s="9">
        <f t="shared" si="3"/>
        <v>0.72222222222222221</v>
      </c>
      <c r="J16" s="8">
        <f t="shared" si="4"/>
        <v>5</v>
      </c>
      <c r="K16" s="9">
        <f t="shared" si="1"/>
        <v>0.27777777777777779</v>
      </c>
      <c r="L16" s="8"/>
      <c r="M16" s="9">
        <f t="shared" si="2"/>
        <v>0</v>
      </c>
      <c r="N16" s="8">
        <v>67</v>
      </c>
      <c r="O16" s="12">
        <v>0.72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80</v>
      </c>
      <c r="H27" s="20">
        <f>SUM(H13:H26)</f>
        <v>0</v>
      </c>
      <c r="I27" s="21">
        <f>SUM(G27:H27)/F27</f>
        <v>0.80808080808080807</v>
      </c>
      <c r="J27" s="20">
        <f t="shared" si="0"/>
        <v>19</v>
      </c>
      <c r="K27" s="21">
        <f t="shared" si="1"/>
        <v>0.19191919191919191</v>
      </c>
      <c r="L27" s="20">
        <f>SUM(L13:L26)</f>
        <v>0</v>
      </c>
      <c r="M27" s="21">
        <f t="shared" si="2"/>
        <v>0</v>
      </c>
      <c r="N27" s="20">
        <f>AVERAGE(N13:N26)</f>
        <v>75</v>
      </c>
      <c r="O27" s="22">
        <f>AVERAGE(O13:O26)</f>
        <v>0.77499999999999991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topLeftCell="A3" zoomScale="70" zoomScaleNormal="100" zoomScaleSheetLayoutView="70" zoomScalePageLayoutView="70" workbookViewId="0">
      <selection activeCell="A17" sqref="A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INFORMÁTICA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Dra. Verónica Guerrero Hernández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Taller de Investigación I</v>
      </c>
      <c r="C13" s="8" t="s">
        <v>38</v>
      </c>
      <c r="D13" s="8" t="str">
        <f>'1'!D13</f>
        <v>710A</v>
      </c>
      <c r="E13" s="8" t="str">
        <f>'1'!E13</f>
        <v>IINF</v>
      </c>
      <c r="F13" s="8">
        <f>'1'!F13</f>
        <v>18</v>
      </c>
      <c r="G13" s="8">
        <v>15</v>
      </c>
      <c r="H13" s="8">
        <v>0</v>
      </c>
      <c r="I13" s="9">
        <f>(G13+H13)/F13</f>
        <v>0.83333333333333337</v>
      </c>
      <c r="J13" s="8">
        <f t="shared" ref="J13:J27" si="0">(F13-SUM(G13:H13))-L13</f>
        <v>3</v>
      </c>
      <c r="K13" s="9">
        <f t="shared" ref="K13:K27" si="1">J13/F13</f>
        <v>0.16666666666666666</v>
      </c>
      <c r="L13" s="8"/>
      <c r="M13" s="9">
        <f t="shared" ref="M13:M27" si="2">L13/F13</f>
        <v>0</v>
      </c>
      <c r="N13" s="8">
        <v>68</v>
      </c>
      <c r="O13" s="12">
        <v>0.83</v>
      </c>
      <c r="P13" s="17"/>
    </row>
    <row r="14" spans="1:16" s="10" customFormat="1" ht="25.5" x14ac:dyDescent="0.2">
      <c r="A14" s="17"/>
      <c r="B14" s="13" t="str">
        <f>'1'!B14</f>
        <v>Análisis y Modelado de Sistemas de Información</v>
      </c>
      <c r="C14" s="8" t="s">
        <v>45</v>
      </c>
      <c r="D14" s="8" t="str">
        <f>'1'!D14</f>
        <v>510A</v>
      </c>
      <c r="E14" s="8" t="str">
        <f>'1'!E14</f>
        <v>IINF</v>
      </c>
      <c r="F14" s="8">
        <f>'1'!F14</f>
        <v>28</v>
      </c>
      <c r="G14" s="8">
        <v>27</v>
      </c>
      <c r="H14" s="8">
        <v>0</v>
      </c>
      <c r="I14" s="9">
        <f t="shared" ref="I14:I26" si="3">(G14+H14)/F14</f>
        <v>0.9642857142857143</v>
      </c>
      <c r="J14" s="8">
        <f>(F14-SUM(G14:H14))-L14</f>
        <v>1</v>
      </c>
      <c r="K14" s="9">
        <f t="shared" si="1"/>
        <v>3.5714285714285712E-2</v>
      </c>
      <c r="L14" s="8"/>
      <c r="M14" s="9">
        <f t="shared" si="2"/>
        <v>0</v>
      </c>
      <c r="N14" s="8">
        <v>81</v>
      </c>
      <c r="O14" s="12">
        <v>0.64</v>
      </c>
      <c r="P14" s="17"/>
    </row>
    <row r="15" spans="1:16" s="10" customFormat="1" x14ac:dyDescent="0.2">
      <c r="A15" s="17"/>
      <c r="B15" s="13" t="str">
        <f>'1'!B15</f>
        <v xml:space="preserve">Informatica para la administración </v>
      </c>
      <c r="C15" s="8" t="s">
        <v>45</v>
      </c>
      <c r="D15" s="8" t="str">
        <f>'1'!D15</f>
        <v>105A</v>
      </c>
      <c r="E15" s="8" t="str">
        <f>'1'!E15</f>
        <v>LADM</v>
      </c>
      <c r="F15" s="8">
        <f>'1'!F15</f>
        <v>35</v>
      </c>
      <c r="G15" s="8">
        <v>24</v>
      </c>
      <c r="H15" s="8">
        <v>0</v>
      </c>
      <c r="I15" s="9">
        <f t="shared" si="3"/>
        <v>0.68571428571428572</v>
      </c>
      <c r="J15" s="8">
        <f t="shared" ref="J15:J26" si="4">(F15-SUM(G15:H15))-L15</f>
        <v>11</v>
      </c>
      <c r="K15" s="9">
        <f t="shared" si="1"/>
        <v>0.31428571428571428</v>
      </c>
      <c r="L15" s="8"/>
      <c r="M15" s="9">
        <f t="shared" si="2"/>
        <v>0</v>
      </c>
      <c r="N15" s="8">
        <v>63</v>
      </c>
      <c r="O15" s="12">
        <v>0.69</v>
      </c>
      <c r="P15" s="17"/>
    </row>
    <row r="16" spans="1:16" s="10" customFormat="1" x14ac:dyDescent="0.2">
      <c r="A16" s="17"/>
      <c r="B16" s="13" t="str">
        <f>'1'!B16</f>
        <v xml:space="preserve">Informatica para la administración </v>
      </c>
      <c r="C16" s="8" t="s">
        <v>45</v>
      </c>
      <c r="D16" s="8" t="str">
        <f>'1'!D16</f>
        <v>105C</v>
      </c>
      <c r="E16" s="8" t="str">
        <f>'1'!E16</f>
        <v>LADM</v>
      </c>
      <c r="F16" s="8">
        <f>'1'!F16</f>
        <v>18</v>
      </c>
      <c r="G16" s="8">
        <v>12</v>
      </c>
      <c r="H16" s="8">
        <v>0</v>
      </c>
      <c r="I16" s="9">
        <f t="shared" si="3"/>
        <v>0.66666666666666663</v>
      </c>
      <c r="J16" s="8">
        <f t="shared" si="4"/>
        <v>6</v>
      </c>
      <c r="K16" s="9">
        <f t="shared" si="1"/>
        <v>0.33333333333333331</v>
      </c>
      <c r="L16" s="8"/>
      <c r="M16" s="9">
        <f t="shared" si="2"/>
        <v>0</v>
      </c>
      <c r="N16" s="8">
        <v>57</v>
      </c>
      <c r="O16" s="12">
        <v>0.67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78</v>
      </c>
      <c r="H27" s="20">
        <f>SUM(H13:H26)</f>
        <v>0</v>
      </c>
      <c r="I27" s="21">
        <f>SUM(G27:H27)/F27</f>
        <v>0.78787878787878785</v>
      </c>
      <c r="J27" s="20">
        <f t="shared" si="0"/>
        <v>21</v>
      </c>
      <c r="K27" s="21">
        <f t="shared" si="1"/>
        <v>0.21212121212121213</v>
      </c>
      <c r="L27" s="20">
        <f>SUM(L13:L26)</f>
        <v>0</v>
      </c>
      <c r="M27" s="21">
        <f t="shared" si="2"/>
        <v>0</v>
      </c>
      <c r="N27" s="20">
        <f>AVERAGE(N13:N26)</f>
        <v>67.25</v>
      </c>
      <c r="O27" s="22">
        <f>AVERAGE(O13:O26)</f>
        <v>0.70750000000000002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L17" sqref="L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INFORMÁTICA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Dra. Verónica Guerrero Hernández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Taller de Investigación I</v>
      </c>
      <c r="C13" s="8" t="s">
        <v>17</v>
      </c>
      <c r="D13" s="8" t="str">
        <f>'1'!D13</f>
        <v>710A</v>
      </c>
      <c r="E13" s="8" t="str">
        <f>'1'!E13</f>
        <v>IINF</v>
      </c>
      <c r="F13" s="8">
        <f>'1'!F13</f>
        <v>18</v>
      </c>
      <c r="G13" s="8">
        <v>12</v>
      </c>
      <c r="H13" s="8">
        <v>6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84</v>
      </c>
      <c r="O13" s="12">
        <v>0.44</v>
      </c>
      <c r="P13" s="17"/>
    </row>
    <row r="14" spans="1:16" s="10" customFormat="1" ht="25.5" x14ac:dyDescent="0.2">
      <c r="A14" s="17"/>
      <c r="B14" s="13" t="str">
        <f>'1'!B14</f>
        <v>Análisis y Modelado de Sistemas de Información</v>
      </c>
      <c r="C14" s="8" t="s">
        <v>17</v>
      </c>
      <c r="D14" s="8" t="str">
        <f>'1'!D14</f>
        <v>510A</v>
      </c>
      <c r="E14" s="8" t="str">
        <f>'1'!E14</f>
        <v>IINF</v>
      </c>
      <c r="F14" s="8">
        <f>'1'!F14</f>
        <v>28</v>
      </c>
      <c r="G14" s="8">
        <v>21</v>
      </c>
      <c r="H14" s="8">
        <v>6</v>
      </c>
      <c r="I14" s="9">
        <f t="shared" ref="I14:I26" si="3">(G14+H14)/F14</f>
        <v>0.9642857142857143</v>
      </c>
      <c r="J14" s="8">
        <f>(F14-SUM(G14:H14))-L14</f>
        <v>1</v>
      </c>
      <c r="K14" s="9">
        <f t="shared" si="1"/>
        <v>3.5714285714285712E-2</v>
      </c>
      <c r="L14" s="8">
        <v>0</v>
      </c>
      <c r="M14" s="9">
        <f t="shared" si="2"/>
        <v>0</v>
      </c>
      <c r="N14" s="8">
        <v>86</v>
      </c>
      <c r="O14" s="12">
        <v>0.75</v>
      </c>
      <c r="P14" s="17"/>
    </row>
    <row r="15" spans="1:16" s="10" customFormat="1" x14ac:dyDescent="0.2">
      <c r="A15" s="17"/>
      <c r="B15" s="13" t="str">
        <f>'1'!B15</f>
        <v xml:space="preserve">Informatica para la administración </v>
      </c>
      <c r="C15" s="8" t="s">
        <v>17</v>
      </c>
      <c r="D15" s="8" t="str">
        <f>'1'!D15</f>
        <v>105A</v>
      </c>
      <c r="E15" s="8" t="str">
        <f>'1'!E15</f>
        <v>LADM</v>
      </c>
      <c r="F15" s="8">
        <f>'1'!F15</f>
        <v>35</v>
      </c>
      <c r="G15" s="8">
        <v>21</v>
      </c>
      <c r="H15" s="8">
        <v>6</v>
      </c>
      <c r="I15" s="9">
        <f t="shared" si="3"/>
        <v>0.77142857142857146</v>
      </c>
      <c r="J15" s="8">
        <f t="shared" ref="J15:J26" si="4">(F15-SUM(G15:H15))-L15</f>
        <v>8</v>
      </c>
      <c r="K15" s="9">
        <f t="shared" si="1"/>
        <v>0.22857142857142856</v>
      </c>
      <c r="L15" s="8">
        <v>0</v>
      </c>
      <c r="M15" s="9">
        <f t="shared" si="2"/>
        <v>0</v>
      </c>
      <c r="N15" s="8">
        <v>70</v>
      </c>
      <c r="O15" s="12">
        <v>0.77</v>
      </c>
      <c r="P15" s="17"/>
    </row>
    <row r="16" spans="1:16" s="10" customFormat="1" x14ac:dyDescent="0.2">
      <c r="A16" s="17"/>
      <c r="B16" s="13" t="str">
        <f>'1'!B16</f>
        <v xml:space="preserve">Informatica para la administración </v>
      </c>
      <c r="C16" s="8" t="s">
        <v>17</v>
      </c>
      <c r="D16" s="8" t="str">
        <f>'1'!D16</f>
        <v>105C</v>
      </c>
      <c r="E16" s="8" t="str">
        <f>'1'!E16</f>
        <v>LADM</v>
      </c>
      <c r="F16" s="8">
        <f>'1'!F16</f>
        <v>18</v>
      </c>
      <c r="G16" s="8">
        <v>8</v>
      </c>
      <c r="H16" s="8">
        <v>8</v>
      </c>
      <c r="I16" s="9">
        <f t="shared" si="3"/>
        <v>0.88888888888888884</v>
      </c>
      <c r="J16" s="8">
        <f t="shared" si="4"/>
        <v>2</v>
      </c>
      <c r="K16" s="9">
        <f t="shared" si="1"/>
        <v>0.1111111111111111</v>
      </c>
      <c r="L16" s="8">
        <v>0</v>
      </c>
      <c r="M16" s="9">
        <f t="shared" si="2"/>
        <v>0</v>
      </c>
      <c r="N16" s="8">
        <v>76</v>
      </c>
      <c r="O16" s="12">
        <v>0.78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62</v>
      </c>
      <c r="H27" s="20">
        <f>SUM(H13:H26)</f>
        <v>26</v>
      </c>
      <c r="I27" s="21">
        <f>SUM(G27:H27)/F27</f>
        <v>0.88888888888888884</v>
      </c>
      <c r="J27" s="20">
        <f t="shared" si="0"/>
        <v>11</v>
      </c>
      <c r="K27" s="21">
        <f t="shared" si="1"/>
        <v>0.1111111111111111</v>
      </c>
      <c r="L27" s="20">
        <f>SUM(L13:L26)</f>
        <v>0</v>
      </c>
      <c r="M27" s="21">
        <f t="shared" si="2"/>
        <v>0</v>
      </c>
      <c r="N27" s="20">
        <f>AVERAGE(N13:N26)</f>
        <v>79</v>
      </c>
      <c r="O27" s="22">
        <f>AVERAGE(O13:O26)</f>
        <v>0.68500000000000005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4c96f4e2-f7db-4e02-b8f8-29de1b03c96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d87f237c-3101-4265-aa9b-ec3b3a62240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2025-07-02T21:33:58Z</cp:lastPrinted>
  <dcterms:created xsi:type="dcterms:W3CDTF">2021-11-22T14:45:25Z</dcterms:created>
  <dcterms:modified xsi:type="dcterms:W3CDTF">2026-01-08T05:41:17Z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