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C9F4C851-0739-4809-9008-81C6C8ED269D}" xr6:coauthVersionLast="47" xr6:coauthVersionMax="47" xr10:uidLastSave="{00000000-0000-0000-0000-000000000000}"/>
  <bookViews>
    <workbookView xWindow="-103" yWindow="-103" windowWidth="16663" windowHeight="8863" activeTab="3" xr2:uid="{00000000-000D-0000-FFFF-FFFF00000000}"/>
  </bookViews>
  <sheets>
    <sheet name="111 B" sheetId="4" r:id="rId1"/>
    <sheet name="102 A" sheetId="6" r:id="rId2"/>
    <sheet name="102 B" sheetId="7" r:id="rId3"/>
    <sheet name="510-A" sheetId="8" r:id="rId4"/>
    <sheet name="101 B" sheetId="9" r:id="rId5"/>
    <sheet name="Hoja1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9" l="1"/>
  <c r="L35" i="9"/>
  <c r="L42" i="7"/>
  <c r="L41" i="7"/>
  <c r="L40" i="7"/>
  <c r="K42" i="7"/>
  <c r="K41" i="7"/>
  <c r="K40" i="7"/>
  <c r="N24" i="4"/>
  <c r="N25" i="4"/>
  <c r="N26" i="4"/>
  <c r="N27" i="4"/>
  <c r="N28" i="4"/>
  <c r="N29" i="4"/>
  <c r="N30" i="4"/>
  <c r="N31" i="4"/>
  <c r="N32" i="4"/>
  <c r="N33" i="4"/>
  <c r="N34" i="4"/>
  <c r="N35" i="4"/>
  <c r="Q36" i="9"/>
  <c r="P36" i="9"/>
  <c r="O36" i="9"/>
  <c r="N36" i="9"/>
  <c r="M36" i="9"/>
  <c r="K36" i="9"/>
  <c r="J36" i="9"/>
  <c r="Q35" i="9"/>
  <c r="Q38" i="9" s="1"/>
  <c r="P35" i="9"/>
  <c r="P38" i="9" s="1"/>
  <c r="O35" i="9"/>
  <c r="O38" i="9" s="1"/>
  <c r="N35" i="9"/>
  <c r="N38" i="9" s="1"/>
  <c r="M35" i="9"/>
  <c r="M38" i="9" s="1"/>
  <c r="K35" i="9"/>
  <c r="K38" i="9" s="1"/>
  <c r="J35" i="9"/>
  <c r="J38" i="9" s="1"/>
  <c r="Q34" i="9"/>
  <c r="Q37" i="9" s="1"/>
  <c r="P34" i="9"/>
  <c r="P37" i="9" s="1"/>
  <c r="O34" i="9"/>
  <c r="O37" i="9" s="1"/>
  <c r="N34" i="9"/>
  <c r="N37" i="9" s="1"/>
  <c r="M34" i="9"/>
  <c r="M37" i="9" s="1"/>
  <c r="L34" i="9"/>
  <c r="K34" i="9"/>
  <c r="K37" i="9" s="1"/>
  <c r="J34" i="9"/>
  <c r="J37" i="9" s="1"/>
  <c r="N38" i="8"/>
  <c r="O38" i="8"/>
  <c r="P38" i="8"/>
  <c r="N39" i="8"/>
  <c r="N42" i="8" s="1"/>
  <c r="O39" i="8"/>
  <c r="O42" i="8" s="1"/>
  <c r="P39" i="8"/>
  <c r="N40" i="8"/>
  <c r="O40" i="8"/>
  <c r="P40" i="8"/>
  <c r="N41" i="8"/>
  <c r="J38" i="4"/>
  <c r="J41" i="7"/>
  <c r="J40" i="7"/>
  <c r="J39" i="4"/>
  <c r="J40" i="8"/>
  <c r="J39" i="8"/>
  <c r="J38" i="8"/>
  <c r="J42" i="7"/>
  <c r="M40" i="8"/>
  <c r="L40" i="8"/>
  <c r="K40" i="8"/>
  <c r="M39" i="8"/>
  <c r="L39" i="8"/>
  <c r="K39" i="8"/>
  <c r="M38" i="8"/>
  <c r="L38" i="8"/>
  <c r="K38" i="8"/>
  <c r="P42" i="7"/>
  <c r="O42" i="7"/>
  <c r="N42" i="7"/>
  <c r="M42" i="7"/>
  <c r="P41" i="7"/>
  <c r="O41" i="7"/>
  <c r="N41" i="7"/>
  <c r="M41" i="7"/>
  <c r="P40" i="7"/>
  <c r="O40" i="7"/>
  <c r="N40" i="7"/>
  <c r="M40" i="7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9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L37" i="9" l="1"/>
  <c r="L38" i="9"/>
  <c r="L43" i="7"/>
  <c r="P42" i="8"/>
  <c r="O41" i="8"/>
  <c r="P41" i="8"/>
  <c r="L41" i="8"/>
  <c r="L44" i="7"/>
  <c r="P43" i="7"/>
  <c r="K42" i="8"/>
  <c r="K41" i="8"/>
  <c r="L42" i="8"/>
  <c r="J42" i="8"/>
  <c r="J41" i="8"/>
  <c r="Q40" i="8"/>
  <c r="M42" i="8"/>
  <c r="M41" i="8"/>
  <c r="K44" i="7"/>
  <c r="O44" i="7"/>
  <c r="J44" i="7"/>
  <c r="N44" i="7"/>
  <c r="J43" i="7"/>
  <c r="N43" i="7"/>
  <c r="K43" i="7"/>
  <c r="O43" i="7"/>
  <c r="P44" i="7"/>
  <c r="M44" i="7"/>
  <c r="Q41" i="7"/>
  <c r="Q42" i="7"/>
  <c r="M43" i="7"/>
  <c r="Q38" i="8"/>
  <c r="Q39" i="8"/>
  <c r="Q40" i="7"/>
  <c r="P43" i="6"/>
  <c r="O43" i="6"/>
  <c r="N43" i="6"/>
  <c r="M43" i="6"/>
  <c r="L43" i="6"/>
  <c r="K43" i="6"/>
  <c r="J43" i="6"/>
  <c r="P42" i="6"/>
  <c r="O42" i="6"/>
  <c r="N42" i="6"/>
  <c r="M42" i="6"/>
  <c r="L42" i="6"/>
  <c r="J42" i="6"/>
  <c r="P41" i="6"/>
  <c r="O41" i="6"/>
  <c r="N41" i="6"/>
  <c r="M41" i="6"/>
  <c r="L41" i="6"/>
  <c r="K41" i="6"/>
  <c r="J41" i="6"/>
  <c r="M40" i="4"/>
  <c r="L40" i="4"/>
  <c r="K40" i="4"/>
  <c r="J40" i="4"/>
  <c r="M39" i="4"/>
  <c r="L39" i="4"/>
  <c r="K39" i="4"/>
  <c r="M38" i="4"/>
  <c r="L38" i="4"/>
  <c r="K38" i="4"/>
  <c r="N37" i="4"/>
  <c r="L41" i="4" l="1"/>
  <c r="L42" i="4"/>
  <c r="Q42" i="8"/>
  <c r="Q43" i="7"/>
  <c r="Q41" i="8"/>
  <c r="K45" i="6"/>
  <c r="O44" i="6"/>
  <c r="L45" i="6"/>
  <c r="P45" i="6"/>
  <c r="K44" i="6"/>
  <c r="L44" i="6"/>
  <c r="P44" i="6"/>
  <c r="M44" i="6"/>
  <c r="J45" i="6"/>
  <c r="N45" i="6"/>
  <c r="J44" i="6"/>
  <c r="N44" i="6"/>
  <c r="Q44" i="7"/>
  <c r="M42" i="4"/>
  <c r="M41" i="4"/>
  <c r="N40" i="4"/>
  <c r="J41" i="4"/>
  <c r="K42" i="4"/>
  <c r="K41" i="4"/>
  <c r="Q43" i="6"/>
  <c r="M45" i="6"/>
  <c r="O45" i="6"/>
  <c r="Q41" i="6"/>
  <c r="Q42" i="6"/>
  <c r="J42" i="4"/>
  <c r="N38" i="4"/>
  <c r="N39" i="4"/>
  <c r="Q45" i="6" l="1"/>
  <c r="Q44" i="6"/>
  <c r="N42" i="4"/>
  <c r="N41" i="4"/>
</calcChain>
</file>

<file path=xl/sharedStrings.xml><?xml version="1.0" encoding="utf-8"?>
<sst xmlns="http://schemas.openxmlformats.org/spreadsheetml/2006/main" count="408" uniqueCount="316">
  <si>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</si>
  <si>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</si>
  <si>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</si>
  <si>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</si>
  <si>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</si>
  <si>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</si>
  <si>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</si>
  <si>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</si>
  <si>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</si>
  <si>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</si>
  <si>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</si>
  <si>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</si>
  <si>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</si>
  <si>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</si>
  <si>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</si>
  <si>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</si>
  <si>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</si>
  <si>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</si>
  <si>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</si>
  <si>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</si>
  <si>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</si>
  <si>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</si>
  <si>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</si>
  <si>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</si>
  <si>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SERGIO PELAYO VAQUERO</t>
  </si>
  <si>
    <t>SERGIO  PELAYO   VAQUERO</t>
  </si>
  <si>
    <t>221U0524</t>
  </si>
  <si>
    <t>TOTO FISCAL ISELA</t>
  </si>
  <si>
    <t>CAMACHO VENTURA ALAN RODRIGO</t>
  </si>
  <si>
    <t>CRUZ ZACARIAS WENDY ELLEN</t>
  </si>
  <si>
    <t>POLITO VENTURA LUIS GERARDO</t>
  </si>
  <si>
    <t>221U0196</t>
  </si>
  <si>
    <t>221U0203</t>
  </si>
  <si>
    <t>221U0238</t>
  </si>
  <si>
    <t>231U0329</t>
  </si>
  <si>
    <t>231U0633</t>
  </si>
  <si>
    <t>231U0625</t>
  </si>
  <si>
    <t>231U0333</t>
  </si>
  <si>
    <t>231U0334</t>
  </si>
  <si>
    <t>231U0670</t>
  </si>
  <si>
    <t>231U0336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</si>
  <si>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</si>
  <si>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</si>
  <si>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</si>
  <si>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</si>
  <si>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</si>
  <si>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</si>
  <si>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</si>
  <si>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</si>
  <si>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</si>
  <si>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</si>
  <si>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</si>
  <si>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</si>
  <si>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</si>
  <si>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</si>
  <si>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</si>
  <si>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</si>
  <si>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</si>
  <si>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</si>
  <si>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</si>
  <si>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</si>
  <si>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</si>
  <si>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</si>
  <si>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</si>
  <si>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</si>
  <si>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</si>
  <si>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</si>
  <si>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</si>
  <si>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</si>
  <si>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</si>
  <si>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</si>
  <si>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</si>
  <si>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</si>
  <si>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</si>
  <si>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</si>
  <si>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</si>
  <si>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</si>
  <si>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</si>
  <si>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</si>
  <si>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</si>
  <si>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</si>
  <si>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</si>
  <si>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</si>
  <si>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</si>
  <si>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FUNDAMENTOS DE INVESTIGACION</t>
  </si>
  <si>
    <t>111B</t>
  </si>
  <si>
    <t>AGOSTO - DICIEMBRE 2025</t>
  </si>
  <si>
    <t>251U0367</t>
  </si>
  <si>
    <t>251U0368</t>
  </si>
  <si>
    <t>251U0369</t>
  </si>
  <si>
    <t>251U0371</t>
  </si>
  <si>
    <t>241U0363</t>
  </si>
  <si>
    <t>251U0375</t>
  </si>
  <si>
    <t>251U0377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</si>
  <si>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</si>
  <si>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</si>
  <si>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</si>
  <si>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</si>
  <si>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</si>
  <si>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</si>
  <si>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</si>
  <si>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</si>
  <si>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</si>
  <si>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</si>
  <si>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</si>
  <si>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</si>
  <si>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</si>
  <si>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</si>
  <si>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</si>
  <si>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</si>
  <si>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</si>
  <si>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</si>
  <si>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</si>
  <si>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</si>
  <si>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  *</t>
  </si>
  <si>
    <t>AMBROS CUIXTLAN GUSTAVO GAEL*</t>
  </si>
  <si>
    <t>AMBROS MALAGA GERARDO  +</t>
  </si>
  <si>
    <t>BAXIN MARTÍNEZ ANGEL ARTURO   +</t>
  </si>
  <si>
    <t>CAZARIN SANCHEZ TITO</t>
  </si>
  <si>
    <t>CHAGALA CORTES ADONAI</t>
  </si>
  <si>
    <t>CHIGO VELASCO VALENTIN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</si>
  <si>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</si>
  <si>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</si>
  <si>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</si>
  <si>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</si>
  <si>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</si>
  <si>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</si>
  <si>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</si>
  <si>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</si>
  <si>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ALEJANDROd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</si>
  <si>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</si>
  <si>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</si>
  <si>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</si>
  <si>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</si>
  <si>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</si>
  <si>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</si>
  <si>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</si>
  <si>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</si>
  <si>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</si>
  <si>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</si>
  <si>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</si>
  <si>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INTRODUCCIÓN A LA PROGRAMACIÓN</t>
  </si>
  <si>
    <t>102-A</t>
  </si>
  <si>
    <t>AGOSTO-DICIEMBRE 2026</t>
  </si>
  <si>
    <t>251U0090</t>
  </si>
  <si>
    <t>251U0091</t>
  </si>
  <si>
    <t>251U0095</t>
  </si>
  <si>
    <t>251U0097</t>
  </si>
  <si>
    <t>251U0098</t>
  </si>
  <si>
    <t>251U0099</t>
  </si>
  <si>
    <t>251U0103</t>
  </si>
  <si>
    <t>251U0105</t>
  </si>
  <si>
    <t>241U0372</t>
  </si>
  <si>
    <t>251U0109</t>
  </si>
  <si>
    <t>251U0111</t>
  </si>
  <si>
    <t>251U0112</t>
  </si>
  <si>
    <t>251U0113</t>
  </si>
  <si>
    <t>251U0114</t>
  </si>
  <si>
    <t>251U0116</t>
  </si>
  <si>
    <t>251U0117</t>
  </si>
  <si>
    <t>251U0118</t>
  </si>
  <si>
    <t>251U0119</t>
  </si>
  <si>
    <t>251U0121</t>
  </si>
  <si>
    <t>251U0122</t>
  </si>
  <si>
    <t>251U0124</t>
  </si>
  <si>
    <t>251U0132</t>
  </si>
  <si>
    <t>251U0134</t>
  </si>
  <si>
    <t>251U0138</t>
  </si>
  <si>
    <t>251U0140</t>
  </si>
  <si>
    <t>251U0144</t>
  </si>
  <si>
    <t>251U0146</t>
  </si>
  <si>
    <t>251U0151</t>
  </si>
  <si>
    <t>251U0152</t>
  </si>
  <si>
    <t>251U0153</t>
  </si>
  <si>
    <t>BAXIN PAXTIAN DIEGO DE JESUS</t>
  </si>
  <si>
    <t>BUSTAMANTE TOTO IAN DE JESUS</t>
  </si>
  <si>
    <t>CARRASCO HERNANDEZ KEVIN</t>
  </si>
  <si>
    <t>CHACHA AMORES ANDRYD</t>
  </si>
  <si>
    <t>CHACHA CHAGALA FIDEL</t>
  </si>
  <si>
    <t>CHACHA XALATE HANCEL ISAI</t>
  </si>
  <si>
    <t>CORTES IXTEPAN EDWIN</t>
  </si>
  <si>
    <t>ESCOBAR MONTOYA MARIO ARSENIO</t>
  </si>
  <si>
    <t>GALINDO POLITO IVAN</t>
  </si>
  <si>
    <t>GARCIA POLONIO KEVIN DAVID</t>
  </si>
  <si>
    <t>GONZÁLEZ LARA ARI</t>
  </si>
  <si>
    <t>GONZÁLEZ VIDAL LEOSVEL</t>
  </si>
  <si>
    <t>GRACIA PELAYO LAURIE MERCEDES</t>
  </si>
  <si>
    <t>GUZMÁN ORTIZ ANGEL GABRIEL</t>
  </si>
  <si>
    <t>HERNÁNDEZ MAULEÓN MARTIN DE JESÚS</t>
  </si>
  <si>
    <t>HERRERA PEREZ JESUS ROBERTO</t>
  </si>
  <si>
    <t>IXBA LEAL EMMANUEL</t>
  </si>
  <si>
    <t>IXTEPAN ABRAJAN ALEXIS DE JESUS</t>
  </si>
  <si>
    <t>IXTEPAN MARTÍNEZ ORLANDO</t>
  </si>
  <si>
    <t>JUAREZ IGNOT ALDAIR</t>
  </si>
  <si>
    <t>LEAL SALAZAR AARÓN DE JESÚS</t>
  </si>
  <si>
    <t>MARTINEZ SOLIS AZUL ALEIDALI</t>
  </si>
  <si>
    <t>MENDIOLA MOLINA SEBASTIAN AVELINO</t>
  </si>
  <si>
    <t>ORTIZ CHIGO JOSE ANTONIO</t>
  </si>
  <si>
    <t>PELAYO BELLI JOAQUIN</t>
  </si>
  <si>
    <t>RAMÍREZ COTO ANGEL DE JESÚS</t>
  </si>
  <si>
    <t>RODRIGUEZ PEREZ LUIS ANGEL</t>
  </si>
  <si>
    <t>SEBA MORALES KEVIN DE JESÚS</t>
  </si>
  <si>
    <t>SURIANO CHONTAL MIGUEL ANGEL</t>
  </si>
  <si>
    <t>TADEO CHAN ULISES</t>
  </si>
  <si>
    <t>INTRODUCCION A LA PROGRAMACION</t>
  </si>
  <si>
    <t>102-B</t>
  </si>
  <si>
    <t>AGOSTO-DICIEMBRE 2025</t>
  </si>
  <si>
    <t>251U0085</t>
  </si>
  <si>
    <t>251U0086</t>
  </si>
  <si>
    <t>251U0087</t>
  </si>
  <si>
    <t>251U0088</t>
  </si>
  <si>
    <t>251U0089</t>
  </si>
  <si>
    <t>251U0092</t>
  </si>
  <si>
    <t>251U0093</t>
  </si>
  <si>
    <t>251U0094</t>
  </si>
  <si>
    <t>251U0096</t>
  </si>
  <si>
    <t>251U0100</t>
  </si>
  <si>
    <t>251U0102</t>
  </si>
  <si>
    <t>251U0108</t>
  </si>
  <si>
    <t>251U0120</t>
  </si>
  <si>
    <t>251U0126</t>
  </si>
  <si>
    <t>251U0127</t>
  </si>
  <si>
    <t>251U0131</t>
  </si>
  <si>
    <t>251U0135</t>
  </si>
  <si>
    <t>251U0139</t>
  </si>
  <si>
    <t>251U0142</t>
  </si>
  <si>
    <t>251U0143</t>
  </si>
  <si>
    <t>251U0147</t>
  </si>
  <si>
    <t>251U0148</t>
  </si>
  <si>
    <t>251U0149</t>
  </si>
  <si>
    <t>251U0150</t>
  </si>
  <si>
    <t>251U0156</t>
  </si>
  <si>
    <t>251U0157</t>
  </si>
  <si>
    <t>251U0577</t>
  </si>
  <si>
    <t>ANTEMATE ARÉVALO FERMÍN</t>
  </si>
  <si>
    <t>ARRES CARVAJAL KEVIN JOSUE</t>
  </si>
  <si>
    <t>ARRES IXTEPAN LUIS EDUARDO</t>
  </si>
  <si>
    <t>BARRIOS AZAMAR JONATHAN SAMUEL</t>
  </si>
  <si>
    <t>BAXIN FISCAL ANGEL DE JESÚS</t>
  </si>
  <si>
    <t>BUSTAMANTE VILLEGAS ERICK DE JESUS</t>
  </si>
  <si>
    <t>CALATAYUD ORTIZ IVAN EMILIANO</t>
  </si>
  <si>
    <t>CARRASCO GAPI JAIR</t>
  </si>
  <si>
    <t>CASTILLO VIDAL OMAR MOISES</t>
  </si>
  <si>
    <t>CHIBAMBA LÓPEZ OLIVER</t>
  </si>
  <si>
    <t>CHONTAL VILLEGAS RUBEN DE JESUS</t>
  </si>
  <si>
    <t>FONSECA CALDERÓN KAREN PAULINA</t>
  </si>
  <si>
    <t>IXTEPAN MARCIAL DORIAN DE JESUS</t>
  </si>
  <si>
    <t>LUIN MENDEZ DONOVAN LEONEL</t>
  </si>
  <si>
    <t>MALAGA RIVERA JESUS</t>
  </si>
  <si>
    <t>MARTINEZ QUINO RAFAEL ENRIQUE</t>
  </si>
  <si>
    <t>MORENO PELAYO YAIR</t>
  </si>
  <si>
    <t>PAXTIAN HERNÁNDEZ PEDRO ULISES</t>
  </si>
  <si>
    <t>PUCHETA BELLI LUIS OMAR</t>
  </si>
  <si>
    <t>QUIRIZ COBAXIN JONATHAN</t>
  </si>
  <si>
    <t>ROMAN RODRIGUEZ ARMANDO NICANOR</t>
  </si>
  <si>
    <t>ROSARIO DIAZ OSCAR</t>
  </si>
  <si>
    <t>SANCHEZ SINTA MARISSA</t>
  </si>
  <si>
    <t>SANTOS GOMEZ DEREK TRISTHAN</t>
  </si>
  <si>
    <t>TOTO LLANO EVER DE JESUS</t>
  </si>
  <si>
    <t>ZACARIAS PEREZ HASSEBIES</t>
  </si>
  <si>
    <t>ZAPATA ALBAÑIL ZAID</t>
  </si>
  <si>
    <t>510-A</t>
  </si>
  <si>
    <t>TECNOLOGÍAS E INTERFACES DE COMPUTADORAS</t>
  </si>
  <si>
    <t>101.C</t>
  </si>
  <si>
    <t>TALLER DE HERRAMIENTAS INTELECTUALES</t>
  </si>
  <si>
    <t>251U0012</t>
  </si>
  <si>
    <t>251U0019</t>
  </si>
  <si>
    <t>251U0021</t>
  </si>
  <si>
    <t>251U0484</t>
  </si>
  <si>
    <t>251U0024</t>
  </si>
  <si>
    <t>251U0029</t>
  </si>
  <si>
    <t>251U0031</t>
  </si>
  <si>
    <t>251U0033</t>
  </si>
  <si>
    <t>251U0034</t>
  </si>
  <si>
    <t>251U0037</t>
  </si>
  <si>
    <t>251U0038</t>
  </si>
  <si>
    <t>251U0618</t>
  </si>
  <si>
    <t>251U0040</t>
  </si>
  <si>
    <t>251U0042</t>
  </si>
  <si>
    <t>251U0043</t>
  </si>
  <si>
    <t>251U0044</t>
  </si>
  <si>
    <t>251U0050</t>
  </si>
  <si>
    <t>251U0052</t>
  </si>
  <si>
    <t>251U0053</t>
  </si>
  <si>
    <t>251U0141</t>
  </si>
  <si>
    <t>251U0063</t>
  </si>
  <si>
    <t>251U0622</t>
  </si>
  <si>
    <t>251U0072</t>
  </si>
  <si>
    <t>251U0077</t>
  </si>
  <si>
    <t>251U0083</t>
  </si>
  <si>
    <t>ORTIZ PEREYRA DIDIER DE JESUS</t>
  </si>
  <si>
    <t>BARRIOS AZAMAR GRECIA</t>
  </si>
  <si>
    <t>CHIGO PEREZ IRVING ALEXANDER</t>
  </si>
  <si>
    <t>CISNEROS GRACIA ILSE SUSET</t>
  </si>
  <si>
    <t xml:space="preserve">COSME DE LA CRUZ OLGA  </t>
  </si>
  <si>
    <t xml:space="preserve">CRUZ RIVERA DIANA PAOLA </t>
  </si>
  <si>
    <t xml:space="preserve">ERRASQUIN DOMINGUEZ DAMARIS   </t>
  </si>
  <si>
    <t xml:space="preserve">GALLEGOS MARTÍNEZ JUAN JOSÉ </t>
  </si>
  <si>
    <t xml:space="preserve">GARCIA ZARATE CHRISTIAN RONALDO </t>
  </si>
  <si>
    <t xml:space="preserve">GONZALEZ SANCHEZ VICENTE </t>
  </si>
  <si>
    <t xml:space="preserve">HERNANDEZ ROBLES MARICARMEN </t>
  </si>
  <si>
    <t xml:space="preserve">HERNÁNDEZ TRUJILLO ALEXANDER </t>
  </si>
  <si>
    <t xml:space="preserve">IXBA CASAS KEREN ABIGAIL </t>
  </si>
  <si>
    <t xml:space="preserve">LOPEZ CUATZOZON SAYDALI </t>
  </si>
  <si>
    <t xml:space="preserve">MALAGA IXTEPAN OCTAVIO SEBASTIAN </t>
  </si>
  <si>
    <t xml:space="preserve">MALAGA URIBE ALEJANDRO  </t>
  </si>
  <si>
    <t xml:space="preserve">MARCIAL GARCIA ABRIL DE LOS ANGELES </t>
  </si>
  <si>
    <t xml:space="preserve">MIROS HERRERA ÁNGELES DE JESÚS </t>
  </si>
  <si>
    <t xml:space="preserve">ORGANISTA MACARIO JIMENA </t>
  </si>
  <si>
    <t xml:space="preserve">PELAYO ITURBIDE UBALDO DAVID </t>
  </si>
  <si>
    <t xml:space="preserve">PUCHETA VAZQUEZ EMILY GUADALUPE </t>
  </si>
  <si>
    <t xml:space="preserve">QUINTO POLITO MARIA YOLANDA </t>
  </si>
  <si>
    <t xml:space="preserve">SILVA CASTILLEJOS BRANDON  </t>
  </si>
  <si>
    <t xml:space="preserve">TOTO XOLO ALBERTO </t>
  </si>
  <si>
    <t xml:space="preserve">XOLO TOLEDO DANIEL </t>
  </si>
  <si>
    <t>24(10/2025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</si>
</sst>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2" applyNumberFormat="1"/>
    <xf numFmtId="1" fontId="1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0" fillId="0" borderId="2" xfId="0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59253D20-1AD1-40B7-A8D5-7CFF70BEFA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46"/>
  <sheetViews>
    <sheetView topLeftCell="K9" zoomScale="219" zoomScaleNormal="84" workbookViewId="0">
      <selection activeCell="O11" sqref="O11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4" width="10.4609375" bestFit="1" customWidth="1"/>
    <col min="15" max="16" width="5.69140625" customWidth="1"/>
  </cols>
  <sheetData>
    <row r="2" spans="2:16" ht="15.9" x14ac:dyDescent="0.45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1"/>
      <c r="O2" s="1"/>
    </row>
    <row r="3" spans="2:16" x14ac:dyDescent="0.4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10"/>
      <c r="O3" s="10"/>
    </row>
    <row r="4" spans="2:16" x14ac:dyDescent="0.4">
      <c r="C4" t="s">
        <v>0</v>
      </c>
      <c r="D4" s="74" t="s">
        <v>84</v>
      </c>
      <c r="E4" s="74"/>
      <c r="F4" s="74"/>
      <c r="G4" s="74"/>
      <c r="I4" t="s">
        <v>1</v>
      </c>
      <c r="J4" s="69" t="s">
        <v>85</v>
      </c>
      <c r="K4" s="69"/>
      <c r="M4" t="s">
        <v>2</v>
      </c>
      <c r="N4" s="53">
        <v>45954</v>
      </c>
    </row>
    <row r="5" spans="2:16" ht="6.75" customHeight="1" x14ac:dyDescent="0.4">
      <c r="D5" s="3"/>
      <c r="E5" s="3"/>
      <c r="F5" s="3"/>
      <c r="G5" s="3"/>
    </row>
    <row r="6" spans="2:16" x14ac:dyDescent="0.4">
      <c r="C6" t="s">
        <v>3</v>
      </c>
      <c r="D6" s="69" t="s">
        <v>86</v>
      </c>
      <c r="E6" s="69"/>
      <c r="F6" s="69"/>
      <c r="G6" s="69"/>
      <c r="I6" s="70" t="s">
        <v>22</v>
      </c>
      <c r="J6" s="70"/>
      <c r="K6" s="71" t="s">
        <v>24</v>
      </c>
      <c r="L6" s="71"/>
      <c r="M6" s="71"/>
    </row>
    <row r="7" spans="2:16" ht="11.25" customHeight="1" x14ac:dyDescent="0.4"/>
    <row r="8" spans="2:16" ht="15" thickBot="1" x14ac:dyDescent="0.45">
      <c r="B8" s="2" t="s">
        <v>4</v>
      </c>
      <c r="C8" s="2" t="s">
        <v>6</v>
      </c>
      <c r="D8" s="60" t="s">
        <v>5</v>
      </c>
      <c r="E8" s="61"/>
      <c r="F8" s="61"/>
      <c r="G8" s="61"/>
      <c r="H8" s="61"/>
      <c r="I8" s="62"/>
      <c r="J8" s="9" t="s">
        <v>7</v>
      </c>
      <c r="K8" s="9" t="s">
        <v>10</v>
      </c>
      <c r="L8" s="9" t="s">
        <v>11</v>
      </c>
      <c r="M8" s="9" t="s">
        <v>12</v>
      </c>
      <c r="N8" s="5" t="s">
        <v>23</v>
      </c>
    </row>
    <row r="9" spans="2:16" ht="17.600000000000001" customHeight="1" thickBot="1" x14ac:dyDescent="0.45">
      <c r="B9" s="21">
        <v>1</v>
      </c>
      <c r="C9" s="49" t="s">
        <v>87</v>
      </c>
      <c r="D9" s="59" t="s">
        <v>114</v>
      </c>
      <c r="E9" s="59"/>
      <c r="F9" s="59"/>
      <c r="G9" s="59"/>
      <c r="H9" s="59"/>
      <c r="I9" s="59"/>
      <c r="J9" s="19">
        <v>100</v>
      </c>
      <c r="K9" s="9">
        <v>100</v>
      </c>
      <c r="L9" s="9">
        <v>100</v>
      </c>
      <c r="M9" s="9"/>
      <c r="N9" s="6">
        <f t="shared" ref="N9:N35" si="0">SUM(J9:M9)/6</f>
        <v>50</v>
      </c>
    </row>
    <row r="10" spans="2:16" ht="12" customHeight="1" thickBot="1" x14ac:dyDescent="0.45">
      <c r="B10" s="21">
        <f>B9+1</f>
        <v>2</v>
      </c>
      <c r="C10" s="50" t="s">
        <v>88</v>
      </c>
      <c r="D10" s="59" t="s">
        <v>115</v>
      </c>
      <c r="E10" s="59"/>
      <c r="F10" s="59"/>
      <c r="G10" s="59"/>
      <c r="H10" s="59"/>
      <c r="I10" s="59"/>
      <c r="J10" s="47">
        <v>100</v>
      </c>
      <c r="K10" s="48">
        <v>100</v>
      </c>
      <c r="L10" s="54">
        <v>100</v>
      </c>
      <c r="M10" s="9"/>
      <c r="N10" s="6">
        <f t="shared" si="0"/>
        <v>50</v>
      </c>
    </row>
    <row r="11" spans="2:16" ht="18.899999999999999" thickBot="1" x14ac:dyDescent="0.55000000000000004">
      <c r="B11" s="21">
        <f t="shared" ref="B11:B20" si="1">B10+1</f>
        <v>3</v>
      </c>
      <c r="C11" s="50" t="s">
        <v>89</v>
      </c>
      <c r="D11" s="59" t="s">
        <v>116</v>
      </c>
      <c r="E11" s="59"/>
      <c r="F11" s="59"/>
      <c r="G11" s="59"/>
      <c r="H11" s="59"/>
      <c r="I11" s="59"/>
      <c r="J11" s="47">
        <v>100</v>
      </c>
      <c r="K11" s="48">
        <v>100</v>
      </c>
      <c r="L11" s="54">
        <v>90</v>
      </c>
      <c r="M11" s="9"/>
      <c r="N11" s="6">
        <f t="shared" si="0"/>
        <v>48.333333333333336</v>
      </c>
      <c r="P11" s="57"/>
    </row>
    <row r="12" spans="2:16" ht="15" customHeight="1" thickBot="1" x14ac:dyDescent="0.45">
      <c r="B12" s="21">
        <f t="shared" si="1"/>
        <v>4</v>
      </c>
      <c r="C12" s="50" t="s">
        <v>90</v>
      </c>
      <c r="D12" s="78" t="s">
        <v>117</v>
      </c>
      <c r="E12" s="79"/>
      <c r="F12" s="79"/>
      <c r="G12" s="79"/>
      <c r="H12" s="79"/>
      <c r="I12" s="80"/>
      <c r="J12" s="47">
        <v>100</v>
      </c>
      <c r="K12" s="48">
        <v>100</v>
      </c>
      <c r="L12" s="54">
        <v>90</v>
      </c>
      <c r="M12" s="9"/>
      <c r="N12" s="6">
        <f t="shared" si="0"/>
        <v>48.333333333333336</v>
      </c>
    </row>
    <row r="13" spans="2:16" ht="15" customHeight="1" thickBot="1" x14ac:dyDescent="0.45">
      <c r="B13" s="21">
        <f t="shared" si="1"/>
        <v>5</v>
      </c>
      <c r="C13" s="50" t="s">
        <v>91</v>
      </c>
      <c r="D13" s="81" t="s">
        <v>118</v>
      </c>
      <c r="E13" s="82"/>
      <c r="F13" s="82"/>
      <c r="G13" s="82"/>
      <c r="H13" s="82"/>
      <c r="I13" s="83"/>
      <c r="J13" s="47">
        <v>100</v>
      </c>
      <c r="K13" s="48">
        <v>100</v>
      </c>
      <c r="L13" s="54">
        <v>0</v>
      </c>
      <c r="M13" s="9"/>
      <c r="N13" s="6">
        <f t="shared" si="0"/>
        <v>33.333333333333336</v>
      </c>
    </row>
    <row r="14" spans="2:16" ht="15" customHeight="1" thickBot="1" x14ac:dyDescent="0.45">
      <c r="B14" s="21">
        <f t="shared" si="1"/>
        <v>6</v>
      </c>
      <c r="C14" s="50" t="s">
        <v>92</v>
      </c>
      <c r="D14" s="78" t="s">
        <v>119</v>
      </c>
      <c r="E14" s="79"/>
      <c r="F14" s="79"/>
      <c r="G14" s="79"/>
      <c r="H14" s="79"/>
      <c r="I14" s="80"/>
      <c r="J14" s="47">
        <v>100</v>
      </c>
      <c r="K14" s="48">
        <v>100</v>
      </c>
      <c r="L14" s="54">
        <v>100</v>
      </c>
      <c r="M14" s="9"/>
      <c r="N14" s="6">
        <f t="shared" si="0"/>
        <v>50</v>
      </c>
    </row>
    <row r="15" spans="2:16" ht="15" customHeight="1" thickBot="1" x14ac:dyDescent="0.45">
      <c r="B15" s="21">
        <f t="shared" si="1"/>
        <v>7</v>
      </c>
      <c r="C15" s="50" t="s">
        <v>93</v>
      </c>
      <c r="D15" s="78" t="s">
        <v>120</v>
      </c>
      <c r="E15" s="79"/>
      <c r="F15" s="79"/>
      <c r="G15" s="79"/>
      <c r="H15" s="79"/>
      <c r="I15" s="80"/>
      <c r="J15" s="47">
        <v>100</v>
      </c>
      <c r="K15" s="48">
        <v>100</v>
      </c>
      <c r="L15" s="54">
        <v>90</v>
      </c>
      <c r="M15" s="9"/>
      <c r="N15" s="6">
        <f t="shared" si="0"/>
        <v>48.333333333333336</v>
      </c>
    </row>
    <row r="16" spans="2:16" ht="15" customHeight="1" thickBot="1" x14ac:dyDescent="0.45">
      <c r="B16" s="21">
        <f t="shared" si="1"/>
        <v>8</v>
      </c>
      <c r="C16" s="50" t="s">
        <v>94</v>
      </c>
      <c r="D16" s="81" t="s">
        <v>121</v>
      </c>
      <c r="E16" s="82"/>
      <c r="F16" s="82"/>
      <c r="G16" s="82"/>
      <c r="H16" s="82"/>
      <c r="I16" s="83"/>
      <c r="J16" s="47">
        <v>100</v>
      </c>
      <c r="K16" s="48">
        <v>100</v>
      </c>
      <c r="L16" s="54">
        <v>0</v>
      </c>
      <c r="M16" s="9"/>
      <c r="N16" s="6">
        <f t="shared" si="0"/>
        <v>33.333333333333336</v>
      </c>
    </row>
    <row r="17" spans="2:14" ht="15" customHeight="1" thickBot="1" x14ac:dyDescent="0.45">
      <c r="B17" s="21">
        <f t="shared" si="1"/>
        <v>9</v>
      </c>
      <c r="C17" s="50" t="s">
        <v>95</v>
      </c>
      <c r="D17" s="78" t="s">
        <v>122</v>
      </c>
      <c r="E17" s="79"/>
      <c r="F17" s="79"/>
      <c r="G17" s="79"/>
      <c r="H17" s="79"/>
      <c r="I17" s="80"/>
      <c r="J17" s="47">
        <v>100</v>
      </c>
      <c r="K17" s="48">
        <v>100</v>
      </c>
      <c r="L17" s="54">
        <v>90</v>
      </c>
      <c r="M17" s="9"/>
      <c r="N17" s="6">
        <f t="shared" si="0"/>
        <v>48.333333333333336</v>
      </c>
    </row>
    <row r="18" spans="2:14" ht="15" customHeight="1" thickBot="1" x14ac:dyDescent="0.45">
      <c r="B18" s="21">
        <f t="shared" si="1"/>
        <v>10</v>
      </c>
      <c r="C18" s="50" t="s">
        <v>96</v>
      </c>
      <c r="D18" s="78" t="s">
        <v>123</v>
      </c>
      <c r="E18" s="79"/>
      <c r="F18" s="79"/>
      <c r="G18" s="79"/>
      <c r="H18" s="79"/>
      <c r="I18" s="80"/>
      <c r="J18" s="47">
        <v>100</v>
      </c>
      <c r="K18" s="48">
        <v>100</v>
      </c>
      <c r="L18" s="54">
        <v>90</v>
      </c>
      <c r="M18" s="9"/>
      <c r="N18" s="6">
        <f t="shared" si="0"/>
        <v>48.333333333333336</v>
      </c>
    </row>
    <row r="19" spans="2:14" ht="15" customHeight="1" thickBot="1" x14ac:dyDescent="0.45">
      <c r="B19" s="21">
        <f t="shared" si="1"/>
        <v>11</v>
      </c>
      <c r="C19" s="50" t="s">
        <v>97</v>
      </c>
      <c r="D19" s="78" t="s">
        <v>124</v>
      </c>
      <c r="E19" s="79"/>
      <c r="F19" s="79"/>
      <c r="G19" s="79"/>
      <c r="H19" s="79"/>
      <c r="I19" s="80"/>
      <c r="J19" s="47">
        <v>100</v>
      </c>
      <c r="K19" s="48">
        <v>100</v>
      </c>
      <c r="L19" s="54">
        <v>90</v>
      </c>
      <c r="M19" s="9"/>
      <c r="N19" s="6">
        <f t="shared" si="0"/>
        <v>48.333333333333336</v>
      </c>
    </row>
    <row r="20" spans="2:14" ht="15" customHeight="1" thickBot="1" x14ac:dyDescent="0.45">
      <c r="B20" s="21">
        <f t="shared" si="1"/>
        <v>12</v>
      </c>
      <c r="C20" s="50" t="s">
        <v>98</v>
      </c>
      <c r="D20" s="78" t="s">
        <v>125</v>
      </c>
      <c r="E20" s="79"/>
      <c r="F20" s="79"/>
      <c r="G20" s="79"/>
      <c r="H20" s="79"/>
      <c r="I20" s="80"/>
      <c r="J20" s="47">
        <v>100</v>
      </c>
      <c r="K20" s="48">
        <v>100</v>
      </c>
      <c r="L20" s="54">
        <v>80</v>
      </c>
      <c r="M20" s="9"/>
      <c r="N20" s="6">
        <f t="shared" si="0"/>
        <v>46.666666666666664</v>
      </c>
    </row>
    <row r="21" spans="2:14" ht="15" customHeight="1" thickBot="1" x14ac:dyDescent="0.45">
      <c r="B21" s="21">
        <f>B20+1</f>
        <v>13</v>
      </c>
      <c r="C21" s="50" t="s">
        <v>99</v>
      </c>
      <c r="D21" s="81" t="s">
        <v>126</v>
      </c>
      <c r="E21" s="82"/>
      <c r="F21" s="82"/>
      <c r="G21" s="82"/>
      <c r="H21" s="82"/>
      <c r="I21" s="83"/>
      <c r="J21" s="47">
        <v>0</v>
      </c>
      <c r="K21" s="9">
        <v>0</v>
      </c>
      <c r="L21" s="54">
        <v>0</v>
      </c>
      <c r="M21" s="9"/>
      <c r="N21" s="6">
        <f t="shared" si="0"/>
        <v>0</v>
      </c>
    </row>
    <row r="22" spans="2:14" ht="15" customHeight="1" thickBot="1" x14ac:dyDescent="0.45">
      <c r="B22" s="21">
        <f>B21+1</f>
        <v>14</v>
      </c>
      <c r="C22" s="50" t="s">
        <v>100</v>
      </c>
      <c r="D22" s="78" t="s">
        <v>127</v>
      </c>
      <c r="E22" s="79"/>
      <c r="F22" s="79"/>
      <c r="G22" s="79"/>
      <c r="H22" s="79"/>
      <c r="I22" s="80"/>
      <c r="J22" s="47">
        <v>100</v>
      </c>
      <c r="K22" s="48">
        <v>100</v>
      </c>
      <c r="L22" s="54">
        <v>100</v>
      </c>
      <c r="M22" s="9"/>
      <c r="N22" s="6">
        <f t="shared" si="0"/>
        <v>50</v>
      </c>
    </row>
    <row r="23" spans="2:14" ht="15" customHeight="1" thickBot="1" x14ac:dyDescent="0.45">
      <c r="B23" s="21">
        <f>B22+1</f>
        <v>15</v>
      </c>
      <c r="C23" s="50" t="s">
        <v>101</v>
      </c>
      <c r="D23" s="78" t="s">
        <v>128</v>
      </c>
      <c r="E23" s="79"/>
      <c r="F23" s="79"/>
      <c r="G23" s="79"/>
      <c r="H23" s="79"/>
      <c r="I23" s="80"/>
      <c r="J23" s="47">
        <v>100</v>
      </c>
      <c r="K23" s="48">
        <v>100</v>
      </c>
      <c r="L23" s="54">
        <v>100</v>
      </c>
      <c r="M23" s="9"/>
      <c r="N23" s="6">
        <f t="shared" si="0"/>
        <v>50</v>
      </c>
    </row>
    <row r="24" spans="2:14" s="34" customFormat="1" ht="15" customHeight="1" thickBot="1" x14ac:dyDescent="0.45">
      <c r="B24" s="32">
        <f t="shared" ref="B24:B35" si="2">B23+1</f>
        <v>16</v>
      </c>
      <c r="C24" s="50" t="s">
        <v>102</v>
      </c>
      <c r="D24" s="78" t="s">
        <v>129</v>
      </c>
      <c r="E24" s="79"/>
      <c r="F24" s="79"/>
      <c r="G24" s="79"/>
      <c r="H24" s="79"/>
      <c r="I24" s="80"/>
      <c r="J24" s="47">
        <v>100</v>
      </c>
      <c r="K24" s="48">
        <v>100</v>
      </c>
      <c r="L24" s="54">
        <v>90</v>
      </c>
      <c r="M24" s="35"/>
      <c r="N24" s="6">
        <f t="shared" si="0"/>
        <v>48.333333333333336</v>
      </c>
    </row>
    <row r="25" spans="2:14" s="34" customFormat="1" ht="15" customHeight="1" thickBot="1" x14ac:dyDescent="0.45">
      <c r="B25" s="32">
        <f t="shared" si="2"/>
        <v>17</v>
      </c>
      <c r="C25" s="50" t="s">
        <v>103</v>
      </c>
      <c r="D25" s="78" t="s">
        <v>130</v>
      </c>
      <c r="E25" s="79"/>
      <c r="F25" s="79"/>
      <c r="G25" s="79"/>
      <c r="H25" s="79"/>
      <c r="I25" s="80"/>
      <c r="J25" s="47">
        <v>100</v>
      </c>
      <c r="K25" s="48">
        <v>100</v>
      </c>
      <c r="L25" s="54">
        <v>90</v>
      </c>
      <c r="M25" s="35"/>
      <c r="N25" s="6">
        <f t="shared" si="0"/>
        <v>48.333333333333336</v>
      </c>
    </row>
    <row r="26" spans="2:14" s="34" customFormat="1" ht="15" customHeight="1" thickBot="1" x14ac:dyDescent="0.45">
      <c r="B26" s="32">
        <f t="shared" si="2"/>
        <v>18</v>
      </c>
      <c r="C26" s="50" t="s">
        <v>104</v>
      </c>
      <c r="D26" s="78" t="s">
        <v>131</v>
      </c>
      <c r="E26" s="79"/>
      <c r="F26" s="79"/>
      <c r="G26" s="79"/>
      <c r="H26" s="79"/>
      <c r="I26" s="80"/>
      <c r="J26" s="47">
        <v>100</v>
      </c>
      <c r="K26" s="48">
        <v>100</v>
      </c>
      <c r="L26" s="54">
        <v>90</v>
      </c>
      <c r="M26" s="35"/>
      <c r="N26" s="6">
        <f t="shared" si="0"/>
        <v>48.333333333333336</v>
      </c>
    </row>
    <row r="27" spans="2:14" s="34" customFormat="1" ht="15" customHeight="1" thickBot="1" x14ac:dyDescent="0.45">
      <c r="B27" s="32">
        <f t="shared" si="2"/>
        <v>19</v>
      </c>
      <c r="C27" s="50" t="s">
        <v>105</v>
      </c>
      <c r="D27" s="78" t="s">
        <v>132</v>
      </c>
      <c r="E27" s="79"/>
      <c r="F27" s="79"/>
      <c r="G27" s="79"/>
      <c r="H27" s="79"/>
      <c r="I27" s="80"/>
      <c r="J27" s="47">
        <v>100</v>
      </c>
      <c r="K27" s="48">
        <v>100</v>
      </c>
      <c r="L27" s="54">
        <v>90</v>
      </c>
      <c r="M27" s="35"/>
      <c r="N27" s="6">
        <f t="shared" si="0"/>
        <v>48.333333333333336</v>
      </c>
    </row>
    <row r="28" spans="2:14" s="34" customFormat="1" ht="15" customHeight="1" thickBot="1" x14ac:dyDescent="0.45">
      <c r="B28" s="32">
        <f t="shared" si="2"/>
        <v>20</v>
      </c>
      <c r="C28" s="50" t="s">
        <v>106</v>
      </c>
      <c r="D28" s="81" t="s">
        <v>133</v>
      </c>
      <c r="E28" s="82"/>
      <c r="F28" s="82"/>
      <c r="G28" s="82"/>
      <c r="H28" s="82"/>
      <c r="I28" s="83"/>
      <c r="J28" s="47">
        <v>100</v>
      </c>
      <c r="K28" s="48">
        <v>100</v>
      </c>
      <c r="L28" s="54">
        <v>0</v>
      </c>
      <c r="M28" s="35"/>
      <c r="N28" s="6">
        <f t="shared" si="0"/>
        <v>33.333333333333336</v>
      </c>
    </row>
    <row r="29" spans="2:14" s="34" customFormat="1" ht="15" customHeight="1" thickBot="1" x14ac:dyDescent="0.45">
      <c r="B29" s="32">
        <f t="shared" si="2"/>
        <v>21</v>
      </c>
      <c r="C29" s="50" t="s">
        <v>107</v>
      </c>
      <c r="D29" s="81" t="s">
        <v>134</v>
      </c>
      <c r="E29" s="82"/>
      <c r="F29" s="82"/>
      <c r="G29" s="82"/>
      <c r="H29" s="82"/>
      <c r="I29" s="83"/>
      <c r="J29" s="47">
        <v>100</v>
      </c>
      <c r="K29" s="48">
        <v>100</v>
      </c>
      <c r="L29" s="54">
        <v>0</v>
      </c>
      <c r="M29" s="35"/>
      <c r="N29" s="6">
        <f t="shared" si="0"/>
        <v>33.333333333333336</v>
      </c>
    </row>
    <row r="30" spans="2:14" s="34" customFormat="1" ht="15" customHeight="1" thickBot="1" x14ac:dyDescent="0.45">
      <c r="B30" s="32">
        <f t="shared" si="2"/>
        <v>22</v>
      </c>
      <c r="C30" s="50" t="s">
        <v>108</v>
      </c>
      <c r="D30" s="81" t="s">
        <v>135</v>
      </c>
      <c r="E30" s="82"/>
      <c r="F30" s="82"/>
      <c r="G30" s="82"/>
      <c r="H30" s="82"/>
      <c r="I30" s="83"/>
      <c r="J30" s="47">
        <v>100</v>
      </c>
      <c r="K30" s="48">
        <v>100</v>
      </c>
      <c r="L30" s="54">
        <v>0</v>
      </c>
      <c r="M30" s="35"/>
      <c r="N30" s="6">
        <f t="shared" si="0"/>
        <v>33.333333333333336</v>
      </c>
    </row>
    <row r="31" spans="2:14" s="34" customFormat="1" ht="15" customHeight="1" thickBot="1" x14ac:dyDescent="0.45">
      <c r="B31" s="32">
        <f t="shared" si="2"/>
        <v>23</v>
      </c>
      <c r="C31" s="50" t="s">
        <v>109</v>
      </c>
      <c r="D31" s="78" t="s">
        <v>136</v>
      </c>
      <c r="E31" s="79"/>
      <c r="F31" s="79"/>
      <c r="G31" s="79"/>
      <c r="H31" s="79"/>
      <c r="I31" s="80"/>
      <c r="J31" s="47">
        <v>100</v>
      </c>
      <c r="K31" s="48">
        <v>100</v>
      </c>
      <c r="L31" s="54">
        <v>90</v>
      </c>
      <c r="M31" s="35"/>
      <c r="N31" s="6">
        <f t="shared" si="0"/>
        <v>48.333333333333336</v>
      </c>
    </row>
    <row r="32" spans="2:14" s="34" customFormat="1" ht="15" customHeight="1" thickBot="1" x14ac:dyDescent="0.45">
      <c r="B32" s="32">
        <f t="shared" si="2"/>
        <v>24</v>
      </c>
      <c r="C32" s="50" t="s">
        <v>110</v>
      </c>
      <c r="D32" s="81" t="s">
        <v>137</v>
      </c>
      <c r="E32" s="82"/>
      <c r="F32" s="82"/>
      <c r="G32" s="82"/>
      <c r="H32" s="82"/>
      <c r="I32" s="83"/>
      <c r="J32" s="47">
        <v>100</v>
      </c>
      <c r="K32" s="48">
        <v>100</v>
      </c>
      <c r="L32" s="54">
        <v>0</v>
      </c>
      <c r="M32" s="35"/>
      <c r="N32" s="6">
        <f t="shared" si="0"/>
        <v>33.333333333333336</v>
      </c>
    </row>
    <row r="33" spans="2:14" s="34" customFormat="1" ht="15" customHeight="1" thickBot="1" x14ac:dyDescent="0.45">
      <c r="B33" s="32">
        <f t="shared" si="2"/>
        <v>25</v>
      </c>
      <c r="C33" s="50" t="s">
        <v>111</v>
      </c>
      <c r="D33" s="78" t="s">
        <v>138</v>
      </c>
      <c r="E33" s="79"/>
      <c r="F33" s="79"/>
      <c r="G33" s="79"/>
      <c r="H33" s="79"/>
      <c r="I33" s="80"/>
      <c r="J33" s="47">
        <v>100</v>
      </c>
      <c r="K33" s="48">
        <v>100</v>
      </c>
      <c r="L33" s="54">
        <v>90</v>
      </c>
      <c r="M33" s="35"/>
      <c r="N33" s="6">
        <f t="shared" si="0"/>
        <v>48.333333333333336</v>
      </c>
    </row>
    <row r="34" spans="2:14" s="34" customFormat="1" ht="15" customHeight="1" thickBot="1" x14ac:dyDescent="0.45">
      <c r="B34" s="32">
        <f t="shared" si="2"/>
        <v>26</v>
      </c>
      <c r="C34" s="50" t="s">
        <v>112</v>
      </c>
      <c r="D34" s="78" t="s">
        <v>139</v>
      </c>
      <c r="E34" s="79"/>
      <c r="F34" s="79"/>
      <c r="G34" s="79"/>
      <c r="H34" s="79"/>
      <c r="I34" s="80"/>
      <c r="J34" s="47">
        <v>100</v>
      </c>
      <c r="K34" s="48">
        <v>100</v>
      </c>
      <c r="L34" s="54">
        <v>90</v>
      </c>
      <c r="M34" s="35"/>
      <c r="N34" s="6">
        <f t="shared" si="0"/>
        <v>48.333333333333336</v>
      </c>
    </row>
    <row r="35" spans="2:14" s="34" customFormat="1" ht="15" customHeight="1" thickBot="1" x14ac:dyDescent="0.45">
      <c r="B35" s="32">
        <f t="shared" si="2"/>
        <v>27</v>
      </c>
      <c r="C35" s="50" t="s">
        <v>113</v>
      </c>
      <c r="D35" s="78" t="s">
        <v>140</v>
      </c>
      <c r="E35" s="79"/>
      <c r="F35" s="79"/>
      <c r="G35" s="79"/>
      <c r="H35" s="79"/>
      <c r="I35" s="80"/>
      <c r="J35" s="47">
        <v>100</v>
      </c>
      <c r="K35" s="48">
        <v>100</v>
      </c>
      <c r="L35" s="54">
        <v>90</v>
      </c>
      <c r="M35" s="35"/>
      <c r="N35" s="6">
        <f t="shared" si="0"/>
        <v>48.333333333333336</v>
      </c>
    </row>
    <row r="36" spans="2:14" s="34" customFormat="1" x14ac:dyDescent="0.4">
      <c r="B36" s="32"/>
      <c r="J36" s="36"/>
      <c r="K36" s="36"/>
      <c r="L36" s="36"/>
      <c r="M36" s="36"/>
      <c r="N36" s="6"/>
    </row>
    <row r="37" spans="2:14" x14ac:dyDescent="0.4">
      <c r="B37" s="8"/>
      <c r="C37" s="12"/>
      <c r="D37" s="60"/>
      <c r="E37" s="61"/>
      <c r="F37" s="61"/>
      <c r="G37" s="61"/>
      <c r="H37" s="61"/>
      <c r="I37" s="62"/>
      <c r="J37" s="2"/>
      <c r="K37" s="2"/>
      <c r="L37" s="2"/>
      <c r="M37" s="2"/>
      <c r="N37" s="6">
        <f>SUM(J37:M37)/7</f>
        <v>0</v>
      </c>
    </row>
    <row r="38" spans="2:14" x14ac:dyDescent="0.4">
      <c r="C38" s="63"/>
      <c r="D38" s="63"/>
      <c r="E38" s="7"/>
      <c r="H38" s="64" t="s">
        <v>19</v>
      </c>
      <c r="I38" s="64"/>
      <c r="J38" s="13">
        <f>COUNTIF(J9:J35,"&gt;=70")</f>
        <v>26</v>
      </c>
      <c r="K38" s="13">
        <f>COUNTIF(K9:K37,"&gt;=70")</f>
        <v>26</v>
      </c>
      <c r="L38" s="13">
        <f>COUNTIF(L9:L37,"&gt;=70")</f>
        <v>20</v>
      </c>
      <c r="M38" s="13">
        <f>COUNTIF(M9:M37,"&gt;=70")</f>
        <v>0</v>
      </c>
      <c r="N38" s="17">
        <f>COUNTIF(N9:N23,"&gt;=70")</f>
        <v>0</v>
      </c>
    </row>
    <row r="39" spans="2:14" x14ac:dyDescent="0.4">
      <c r="C39" s="63"/>
      <c r="D39" s="63"/>
      <c r="E39" s="11"/>
      <c r="H39" s="65" t="s">
        <v>20</v>
      </c>
      <c r="I39" s="65"/>
      <c r="J39" s="14">
        <f>COUNTIF(J9:J35,"&lt;70")</f>
        <v>1</v>
      </c>
      <c r="K39" s="14">
        <f>COUNTIF(K9:K37,"&lt;70")</f>
        <v>1</v>
      </c>
      <c r="L39" s="14">
        <f>COUNTIF(L9:L37,"&lt;70")</f>
        <v>7</v>
      </c>
      <c r="M39" s="14">
        <f>COUNTIF(M9:M37,"&lt;70")</f>
        <v>0</v>
      </c>
      <c r="N39" s="14">
        <f>COUNTIF(N9:N37,"&lt;70")</f>
        <v>28</v>
      </c>
    </row>
    <row r="40" spans="2:14" x14ac:dyDescent="0.4">
      <c r="C40" s="63"/>
      <c r="D40" s="63"/>
      <c r="E40" s="63"/>
      <c r="H40" s="65" t="s">
        <v>21</v>
      </c>
      <c r="I40" s="65"/>
      <c r="J40" s="14">
        <f>COUNT(J9:J37)</f>
        <v>27</v>
      </c>
      <c r="K40" s="14">
        <f>COUNT(K9:K37)</f>
        <v>27</v>
      </c>
      <c r="L40" s="14">
        <f>COUNT(L9:L37)</f>
        <v>27</v>
      </c>
      <c r="M40" s="14">
        <f>COUNT(M9:M37)</f>
        <v>0</v>
      </c>
      <c r="N40" s="14">
        <f>COUNT(N9:N37)</f>
        <v>28</v>
      </c>
    </row>
    <row r="41" spans="2:14" x14ac:dyDescent="0.4">
      <c r="C41" s="63"/>
      <c r="D41" s="63"/>
      <c r="E41" s="7"/>
      <c r="F41" s="4"/>
      <c r="H41" s="68" t="s">
        <v>16</v>
      </c>
      <c r="I41" s="68"/>
      <c r="J41" s="15">
        <f>J38/J40</f>
        <v>0.96296296296296291</v>
      </c>
      <c r="K41" s="16">
        <f t="shared" ref="K41:N41" si="3">K38/K40</f>
        <v>0.96296296296296291</v>
      </c>
      <c r="L41" s="16">
        <f t="shared" si="3"/>
        <v>0.7407407407407407</v>
      </c>
      <c r="M41" s="16" t="e">
        <f t="shared" si="3"/>
        <v>#DIV/0!</v>
      </c>
      <c r="N41" s="16">
        <f t="shared" si="3"/>
        <v>0</v>
      </c>
    </row>
    <row r="42" spans="2:14" x14ac:dyDescent="0.4">
      <c r="C42" s="63"/>
      <c r="D42" s="63"/>
      <c r="E42" s="7"/>
      <c r="F42" s="4"/>
      <c r="H42" s="68" t="s">
        <v>17</v>
      </c>
      <c r="I42" s="68"/>
      <c r="J42" s="15">
        <f>J39/J40</f>
        <v>3.7037037037037035E-2</v>
      </c>
      <c r="K42" s="15">
        <f t="shared" ref="K42:N42" si="4">K39/K40</f>
        <v>3.7037037037037035E-2</v>
      </c>
      <c r="L42" s="16">
        <f t="shared" si="4"/>
        <v>0.25925925925925924</v>
      </c>
      <c r="M42" s="16" t="e">
        <f t="shared" si="4"/>
        <v>#DIV/0!</v>
      </c>
      <c r="N42" s="16">
        <f t="shared" si="4"/>
        <v>1</v>
      </c>
    </row>
    <row r="43" spans="2:14" x14ac:dyDescent="0.4">
      <c r="C43" s="63"/>
      <c r="D43" s="63"/>
      <c r="E43" s="11"/>
      <c r="F43" s="4"/>
    </row>
    <row r="44" spans="2:14" x14ac:dyDescent="0.4">
      <c r="C44" s="7"/>
      <c r="D44" s="7"/>
      <c r="E44" s="11"/>
      <c r="F44" s="4"/>
    </row>
    <row r="45" spans="2:14" x14ac:dyDescent="0.4">
      <c r="J45" s="66"/>
      <c r="K45" s="66"/>
      <c r="L45" s="66"/>
      <c r="M45" s="66"/>
    </row>
    <row r="46" spans="2:14" x14ac:dyDescent="0.4">
      <c r="J46" s="67" t="s">
        <v>18</v>
      </c>
      <c r="K46" s="67"/>
      <c r="L46" s="67"/>
      <c r="M46" s="67"/>
    </row>
  </sheetData>
  <mergeCells count="49">
    <mergeCell ref="D6:G6"/>
    <mergeCell ref="I6:J6"/>
    <mergeCell ref="K6:M6"/>
    <mergeCell ref="B2:M2"/>
    <mergeCell ref="C3:M3"/>
    <mergeCell ref="D4:G4"/>
    <mergeCell ref="J4:K4"/>
    <mergeCell ref="J45:M45"/>
    <mergeCell ref="J46:M46"/>
    <mergeCell ref="C40:E40"/>
    <mergeCell ref="H40:I40"/>
    <mergeCell ref="C41:D41"/>
    <mergeCell ref="H41:I41"/>
    <mergeCell ref="C42:D42"/>
    <mergeCell ref="H42:I42"/>
    <mergeCell ref="D8:I8"/>
    <mergeCell ref="D9:I9"/>
    <mergeCell ref="D10:I10"/>
    <mergeCell ref="D11:I11"/>
    <mergeCell ref="C43:D43"/>
    <mergeCell ref="D37:I37"/>
    <mergeCell ref="C38:D38"/>
    <mergeCell ref="H38:I38"/>
    <mergeCell ref="C39:D39"/>
    <mergeCell ref="H39:I39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32:I32"/>
    <mergeCell ref="D33:I33"/>
    <mergeCell ref="D34:I34"/>
    <mergeCell ref="D35:I35"/>
    <mergeCell ref="D27:I27"/>
    <mergeCell ref="D28:I28"/>
    <mergeCell ref="D29:I29"/>
    <mergeCell ref="D30:I30"/>
    <mergeCell ref="D31:I3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9"/>
  <sheetViews>
    <sheetView topLeftCell="M7" zoomScale="200" zoomScaleNormal="200" workbookViewId="0">
      <selection activeCell="P11" sqref="P11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6" width="5.69140625" customWidth="1"/>
    <col min="17" max="17" width="8.69140625" customWidth="1"/>
    <col min="18" max="18" width="10.84375" customWidth="1"/>
    <col min="19" max="19" width="5.69140625" customWidth="1"/>
  </cols>
  <sheetData>
    <row r="2" spans="2:18" ht="15.9" x14ac:dyDescent="0.45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"/>
      <c r="R2" s="1"/>
    </row>
    <row r="3" spans="2:18" x14ac:dyDescent="0.4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10"/>
      <c r="R3" s="10"/>
    </row>
    <row r="4" spans="2:18" x14ac:dyDescent="0.4">
      <c r="C4" t="s">
        <v>0</v>
      </c>
      <c r="D4" s="74" t="s">
        <v>141</v>
      </c>
      <c r="E4" s="74"/>
      <c r="F4" s="74"/>
      <c r="G4" s="74"/>
      <c r="I4" t="s">
        <v>1</v>
      </c>
      <c r="J4" s="69" t="s">
        <v>142</v>
      </c>
      <c r="K4" s="69"/>
      <c r="M4" t="s">
        <v>2</v>
      </c>
      <c r="N4" s="76">
        <v>45954</v>
      </c>
      <c r="O4" s="76"/>
    </row>
    <row r="5" spans="2:18" ht="6.75" customHeight="1" x14ac:dyDescent="0.4">
      <c r="D5" s="3"/>
      <c r="E5" s="3"/>
      <c r="F5" s="3"/>
      <c r="G5" s="3"/>
    </row>
    <row r="6" spans="2:18" x14ac:dyDescent="0.4">
      <c r="C6" t="s">
        <v>3</v>
      </c>
      <c r="D6" s="69" t="s">
        <v>143</v>
      </c>
      <c r="E6" s="69"/>
      <c r="F6" s="69"/>
      <c r="G6" s="69"/>
      <c r="I6" s="70" t="s">
        <v>22</v>
      </c>
      <c r="J6" s="70"/>
      <c r="K6" s="71" t="s">
        <v>25</v>
      </c>
      <c r="L6" s="71"/>
      <c r="M6" s="71"/>
      <c r="N6" s="71"/>
      <c r="O6" s="71"/>
      <c r="P6" s="71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75" t="s">
        <v>5</v>
      </c>
      <c r="E8" s="75"/>
      <c r="F8" s="75"/>
      <c r="G8" s="75"/>
      <c r="H8" s="75"/>
      <c r="I8" s="75"/>
      <c r="J8" s="9" t="s">
        <v>7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/>
      <c r="Q8" s="5" t="s">
        <v>23</v>
      </c>
    </row>
    <row r="9" spans="2:18" ht="16.3" thickBot="1" x14ac:dyDescent="0.5">
      <c r="B9" s="8">
        <v>1</v>
      </c>
      <c r="C9" s="49" t="s">
        <v>144</v>
      </c>
      <c r="D9" s="40"/>
      <c r="E9" s="34" t="s">
        <v>174</v>
      </c>
      <c r="F9" s="34"/>
      <c r="G9" s="34"/>
      <c r="H9" s="34"/>
      <c r="I9" s="34"/>
      <c r="J9" s="35">
        <v>90</v>
      </c>
      <c r="K9" s="9">
        <v>90</v>
      </c>
      <c r="L9" s="9">
        <v>70</v>
      </c>
      <c r="M9" s="9"/>
      <c r="N9" s="9"/>
      <c r="O9" s="9"/>
      <c r="P9" s="9"/>
      <c r="Q9" s="41"/>
    </row>
    <row r="10" spans="2:18" ht="16.3" thickBot="1" x14ac:dyDescent="0.5">
      <c r="B10" s="8">
        <v>2</v>
      </c>
      <c r="C10" s="50" t="s">
        <v>145</v>
      </c>
      <c r="D10" s="40"/>
      <c r="E10" s="34" t="s">
        <v>175</v>
      </c>
      <c r="F10" s="34"/>
      <c r="G10" s="34"/>
      <c r="H10" s="34"/>
      <c r="I10" s="34"/>
      <c r="J10" s="47">
        <v>90</v>
      </c>
      <c r="K10" s="48">
        <v>90</v>
      </c>
      <c r="L10" s="54">
        <v>70</v>
      </c>
      <c r="M10" s="9"/>
      <c r="N10" s="9"/>
      <c r="O10" s="9"/>
      <c r="P10" s="9"/>
      <c r="Q10" s="41"/>
      <c r="R10" s="34"/>
    </row>
    <row r="11" spans="2:18" ht="16.3" thickBot="1" x14ac:dyDescent="0.5">
      <c r="B11" s="32">
        <v>3</v>
      </c>
      <c r="C11" s="50" t="s">
        <v>146</v>
      </c>
      <c r="D11" s="40"/>
      <c r="E11" s="34" t="s">
        <v>176</v>
      </c>
      <c r="F11" s="34"/>
      <c r="G11" s="34"/>
      <c r="H11" s="34"/>
      <c r="I11" s="34"/>
      <c r="J11" s="47">
        <v>90</v>
      </c>
      <c r="K11" s="48">
        <v>90</v>
      </c>
      <c r="L11" s="54">
        <v>70</v>
      </c>
      <c r="M11" s="9"/>
      <c r="N11" s="9"/>
      <c r="O11" s="9"/>
      <c r="P11" s="9"/>
      <c r="Q11" s="41"/>
    </row>
    <row r="12" spans="2:18" ht="16.3" thickBot="1" x14ac:dyDescent="0.5">
      <c r="B12" s="32">
        <v>4</v>
      </c>
      <c r="C12" s="50" t="s">
        <v>147</v>
      </c>
      <c r="D12" s="40"/>
      <c r="E12" s="34" t="s">
        <v>177</v>
      </c>
      <c r="F12" s="34"/>
      <c r="G12" s="34"/>
      <c r="H12" s="34"/>
      <c r="I12" s="34"/>
      <c r="J12" s="47">
        <v>90</v>
      </c>
      <c r="K12" s="48">
        <v>90</v>
      </c>
      <c r="L12" s="54">
        <v>70</v>
      </c>
      <c r="M12" s="9"/>
      <c r="N12" s="9"/>
      <c r="O12" s="9"/>
      <c r="P12" s="9"/>
      <c r="Q12" s="41"/>
    </row>
    <row r="13" spans="2:18" ht="16.3" thickBot="1" x14ac:dyDescent="0.5">
      <c r="B13" s="32">
        <v>5</v>
      </c>
      <c r="C13" s="50" t="s">
        <v>148</v>
      </c>
      <c r="D13" s="40"/>
      <c r="E13" s="34" t="s">
        <v>178</v>
      </c>
      <c r="F13" s="34"/>
      <c r="G13" s="34"/>
      <c r="H13" s="34"/>
      <c r="I13" s="34"/>
      <c r="J13" s="47">
        <v>0</v>
      </c>
      <c r="K13" s="9">
        <v>80</v>
      </c>
      <c r="L13" s="54">
        <v>70</v>
      </c>
      <c r="M13" s="9"/>
      <c r="N13" s="9"/>
      <c r="O13" s="9"/>
      <c r="P13" s="9"/>
      <c r="Q13" s="41"/>
    </row>
    <row r="14" spans="2:18" ht="16.3" thickBot="1" x14ac:dyDescent="0.5">
      <c r="B14" s="32">
        <v>6</v>
      </c>
      <c r="C14" s="50" t="s">
        <v>149</v>
      </c>
      <c r="D14" s="40"/>
      <c r="E14" s="34" t="s">
        <v>179</v>
      </c>
      <c r="F14" s="34"/>
      <c r="G14" s="34"/>
      <c r="H14" s="34"/>
      <c r="I14" s="34"/>
      <c r="J14" s="47">
        <v>90</v>
      </c>
      <c r="K14" s="9">
        <v>90</v>
      </c>
      <c r="L14" s="54">
        <v>70</v>
      </c>
      <c r="M14" s="9"/>
      <c r="N14" s="9"/>
      <c r="O14" s="9"/>
      <c r="P14" s="9"/>
      <c r="Q14" s="41"/>
    </row>
    <row r="15" spans="2:18" ht="16.3" thickBot="1" x14ac:dyDescent="0.5">
      <c r="B15" s="32">
        <v>7</v>
      </c>
      <c r="C15" s="50" t="s">
        <v>150</v>
      </c>
      <c r="D15" s="40"/>
      <c r="E15" s="34" t="s">
        <v>180</v>
      </c>
      <c r="F15" s="34"/>
      <c r="G15" s="34"/>
      <c r="H15" s="34"/>
      <c r="I15" s="34"/>
      <c r="J15" s="47">
        <v>90</v>
      </c>
      <c r="K15" s="48">
        <v>90</v>
      </c>
      <c r="L15" s="54">
        <v>70</v>
      </c>
      <c r="M15" s="9"/>
      <c r="N15" s="9"/>
      <c r="O15" s="9"/>
      <c r="P15" s="9"/>
      <c r="Q15" s="41"/>
    </row>
    <row r="16" spans="2:18" ht="16.3" thickBot="1" x14ac:dyDescent="0.5">
      <c r="B16" s="32">
        <v>8</v>
      </c>
      <c r="C16" s="50" t="s">
        <v>151</v>
      </c>
      <c r="D16" s="40"/>
      <c r="E16" s="34" t="s">
        <v>181</v>
      </c>
      <c r="F16" s="34"/>
      <c r="G16" s="34"/>
      <c r="H16" s="34"/>
      <c r="I16" s="34"/>
      <c r="J16" s="47">
        <v>90</v>
      </c>
      <c r="K16" s="48">
        <v>90</v>
      </c>
      <c r="L16" s="54">
        <v>70</v>
      </c>
      <c r="M16" s="9"/>
      <c r="N16" s="9"/>
      <c r="O16" s="9"/>
      <c r="P16" s="9"/>
      <c r="Q16" s="41"/>
    </row>
    <row r="17" spans="2:17" ht="16.3" thickBot="1" x14ac:dyDescent="0.5">
      <c r="B17" s="32">
        <v>9</v>
      </c>
      <c r="C17" s="50" t="s">
        <v>152</v>
      </c>
      <c r="D17" s="40"/>
      <c r="E17" s="34" t="s">
        <v>182</v>
      </c>
      <c r="F17" s="34"/>
      <c r="G17" s="34"/>
      <c r="H17" s="34"/>
      <c r="I17" s="34"/>
      <c r="J17" s="47">
        <v>90</v>
      </c>
      <c r="K17" s="48">
        <v>90</v>
      </c>
      <c r="L17" s="54">
        <v>0</v>
      </c>
      <c r="M17" s="9"/>
      <c r="N17" s="9"/>
      <c r="O17" s="9"/>
      <c r="P17" s="9"/>
      <c r="Q17" s="41"/>
    </row>
    <row r="18" spans="2:17" ht="16.3" thickBot="1" x14ac:dyDescent="0.5">
      <c r="B18" s="32">
        <v>10</v>
      </c>
      <c r="C18" s="50" t="s">
        <v>153</v>
      </c>
      <c r="D18" s="40"/>
      <c r="E18" s="34" t="s">
        <v>183</v>
      </c>
      <c r="F18" s="34"/>
      <c r="G18" s="34"/>
      <c r="H18" s="34"/>
      <c r="I18" s="34"/>
      <c r="J18" s="47">
        <v>90</v>
      </c>
      <c r="K18" s="48">
        <v>90</v>
      </c>
      <c r="L18" s="54">
        <v>70</v>
      </c>
      <c r="M18" s="9"/>
      <c r="N18" s="9"/>
      <c r="O18" s="9"/>
      <c r="P18" s="9"/>
      <c r="Q18" s="41"/>
    </row>
    <row r="19" spans="2:17" ht="16.3" thickBot="1" x14ac:dyDescent="0.5">
      <c r="B19" s="32">
        <v>11</v>
      </c>
      <c r="C19" s="50" t="s">
        <v>154</v>
      </c>
      <c r="D19" s="40"/>
      <c r="E19" s="34" t="s">
        <v>184</v>
      </c>
      <c r="F19" s="34"/>
      <c r="G19" s="34"/>
      <c r="H19" s="34"/>
      <c r="I19" s="34"/>
      <c r="J19" s="47">
        <v>90</v>
      </c>
      <c r="K19" s="48">
        <v>90</v>
      </c>
      <c r="L19" s="54">
        <v>70</v>
      </c>
      <c r="M19" s="9"/>
      <c r="N19" s="9"/>
      <c r="O19" s="9"/>
      <c r="P19" s="9"/>
      <c r="Q19" s="41"/>
    </row>
    <row r="20" spans="2:17" ht="16.3" thickBot="1" x14ac:dyDescent="0.5">
      <c r="B20" s="32">
        <v>12</v>
      </c>
      <c r="C20" s="50" t="s">
        <v>155</v>
      </c>
      <c r="D20" s="40"/>
      <c r="E20" s="34" t="s">
        <v>185</v>
      </c>
      <c r="F20" s="34"/>
      <c r="G20" s="34"/>
      <c r="H20" s="34"/>
      <c r="I20" s="34"/>
      <c r="J20" s="47">
        <v>90</v>
      </c>
      <c r="K20" s="48">
        <v>90</v>
      </c>
      <c r="L20" s="54">
        <v>70</v>
      </c>
      <c r="M20" s="9"/>
      <c r="N20" s="9"/>
      <c r="O20" s="9"/>
      <c r="P20" s="9"/>
      <c r="Q20" s="41"/>
    </row>
    <row r="21" spans="2:17" ht="16.3" thickBot="1" x14ac:dyDescent="0.5">
      <c r="B21" s="32">
        <v>13</v>
      </c>
      <c r="C21" s="50" t="s">
        <v>156</v>
      </c>
      <c r="D21" s="40"/>
      <c r="E21" s="34" t="s">
        <v>186</v>
      </c>
      <c r="F21" s="34"/>
      <c r="G21" s="34"/>
      <c r="H21" s="34"/>
      <c r="I21" s="34"/>
      <c r="J21" s="47">
        <v>90</v>
      </c>
      <c r="K21" s="48">
        <v>90</v>
      </c>
      <c r="L21" s="54">
        <v>0</v>
      </c>
      <c r="M21" s="9"/>
      <c r="N21" s="9"/>
      <c r="O21" s="9"/>
      <c r="P21" s="9"/>
      <c r="Q21" s="41"/>
    </row>
    <row r="22" spans="2:17" ht="16.3" thickBot="1" x14ac:dyDescent="0.5">
      <c r="B22" s="32">
        <v>14</v>
      </c>
      <c r="C22" s="50" t="s">
        <v>157</v>
      </c>
      <c r="D22" s="40"/>
      <c r="E22" s="34" t="s">
        <v>187</v>
      </c>
      <c r="F22" s="34"/>
      <c r="G22" s="34"/>
      <c r="H22" s="34"/>
      <c r="I22" s="34"/>
      <c r="J22" s="47">
        <v>90</v>
      </c>
      <c r="K22" s="48">
        <v>90</v>
      </c>
      <c r="L22" s="54">
        <v>70</v>
      </c>
      <c r="M22" s="9"/>
      <c r="N22" s="9"/>
      <c r="O22" s="9"/>
      <c r="P22" s="9"/>
      <c r="Q22" s="41"/>
    </row>
    <row r="23" spans="2:17" ht="16.3" thickBot="1" x14ac:dyDescent="0.5">
      <c r="B23" s="32">
        <v>15</v>
      </c>
      <c r="C23" s="50" t="s">
        <v>158</v>
      </c>
      <c r="D23" s="40"/>
      <c r="E23" s="34" t="s">
        <v>188</v>
      </c>
      <c r="F23" s="34"/>
      <c r="G23" s="34"/>
      <c r="H23" s="34"/>
      <c r="I23" s="34"/>
      <c r="J23" s="47">
        <v>90</v>
      </c>
      <c r="K23" s="48">
        <v>90</v>
      </c>
      <c r="L23" s="54">
        <v>70</v>
      </c>
      <c r="M23" s="9"/>
      <c r="N23" s="9"/>
      <c r="O23" s="9"/>
      <c r="P23" s="9"/>
      <c r="Q23" s="41"/>
    </row>
    <row r="24" spans="2:17" ht="16.3" thickBot="1" x14ac:dyDescent="0.5">
      <c r="B24" s="32">
        <v>16</v>
      </c>
      <c r="C24" s="50" t="s">
        <v>159</v>
      </c>
      <c r="D24" s="40"/>
      <c r="E24" s="34" t="s">
        <v>189</v>
      </c>
      <c r="F24" s="34"/>
      <c r="G24" s="34"/>
      <c r="H24" s="34"/>
      <c r="I24" s="34"/>
      <c r="J24" s="47">
        <v>90</v>
      </c>
      <c r="K24" s="48">
        <v>90</v>
      </c>
      <c r="L24" s="54">
        <v>70</v>
      </c>
      <c r="M24" s="9"/>
      <c r="N24" s="9"/>
      <c r="O24" s="9"/>
      <c r="P24" s="9"/>
      <c r="Q24" s="41"/>
    </row>
    <row r="25" spans="2:17" ht="16.3" thickBot="1" x14ac:dyDescent="0.5">
      <c r="B25" s="32">
        <v>17</v>
      </c>
      <c r="C25" s="50" t="s">
        <v>160</v>
      </c>
      <c r="D25" s="40"/>
      <c r="E25" s="34" t="s">
        <v>190</v>
      </c>
      <c r="F25" s="34"/>
      <c r="G25" s="34"/>
      <c r="H25" s="34"/>
      <c r="I25" s="34"/>
      <c r="J25" s="47">
        <v>90</v>
      </c>
      <c r="K25" s="48">
        <v>90</v>
      </c>
      <c r="L25" s="54">
        <v>70</v>
      </c>
      <c r="M25" s="9"/>
      <c r="N25" s="9"/>
      <c r="O25" s="9"/>
      <c r="P25" s="9"/>
      <c r="Q25" s="41"/>
    </row>
    <row r="26" spans="2:17" ht="16.3" thickBot="1" x14ac:dyDescent="0.5">
      <c r="B26" s="32">
        <v>18</v>
      </c>
      <c r="C26" s="50" t="s">
        <v>161</v>
      </c>
      <c r="D26" s="40"/>
      <c r="E26" s="34" t="s">
        <v>191</v>
      </c>
      <c r="F26" s="34"/>
      <c r="G26" s="34"/>
      <c r="H26" s="34"/>
      <c r="I26" s="34"/>
      <c r="J26" s="47">
        <v>90</v>
      </c>
      <c r="K26" s="48">
        <v>90</v>
      </c>
      <c r="L26" s="54">
        <v>70</v>
      </c>
      <c r="M26" s="9"/>
      <c r="N26" s="9"/>
      <c r="O26" s="9"/>
      <c r="P26" s="9"/>
      <c r="Q26" s="41"/>
    </row>
    <row r="27" spans="2:17" ht="16.3" thickBot="1" x14ac:dyDescent="0.5">
      <c r="B27" s="32">
        <v>19</v>
      </c>
      <c r="C27" s="50" t="s">
        <v>162</v>
      </c>
      <c r="D27" s="40"/>
      <c r="E27" s="34" t="s">
        <v>192</v>
      </c>
      <c r="F27" s="34"/>
      <c r="G27" s="34"/>
      <c r="H27" s="34"/>
      <c r="I27" s="34"/>
      <c r="J27" s="47">
        <v>90</v>
      </c>
      <c r="K27" s="48">
        <v>90</v>
      </c>
      <c r="L27" s="54">
        <v>70</v>
      </c>
      <c r="M27" s="9"/>
      <c r="N27" s="9"/>
      <c r="O27" s="9"/>
      <c r="P27" s="9"/>
      <c r="Q27" s="41"/>
    </row>
    <row r="28" spans="2:17" ht="16.3" thickBot="1" x14ac:dyDescent="0.5">
      <c r="B28" s="32">
        <v>20</v>
      </c>
      <c r="C28" s="50" t="s">
        <v>163</v>
      </c>
      <c r="D28" s="40"/>
      <c r="E28" s="34" t="s">
        <v>193</v>
      </c>
      <c r="F28" s="34"/>
      <c r="G28" s="34"/>
      <c r="H28" s="34"/>
      <c r="I28" s="34"/>
      <c r="J28" s="47">
        <v>90</v>
      </c>
      <c r="K28" s="48">
        <v>90</v>
      </c>
      <c r="L28" s="54">
        <v>70</v>
      </c>
      <c r="M28" s="9"/>
      <c r="N28" s="9"/>
      <c r="O28" s="9"/>
      <c r="P28" s="9"/>
      <c r="Q28" s="41"/>
    </row>
    <row r="29" spans="2:17" ht="16.3" thickBot="1" x14ac:dyDescent="0.5">
      <c r="B29" s="32">
        <v>21</v>
      </c>
      <c r="C29" s="50" t="s">
        <v>164</v>
      </c>
      <c r="D29" s="40"/>
      <c r="E29" s="34" t="s">
        <v>194</v>
      </c>
      <c r="F29" s="34"/>
      <c r="G29" s="34"/>
      <c r="H29" s="34"/>
      <c r="I29" s="34"/>
      <c r="J29" s="47">
        <v>90</v>
      </c>
      <c r="K29" s="48">
        <v>90</v>
      </c>
      <c r="L29" s="54">
        <v>70</v>
      </c>
      <c r="M29" s="9"/>
      <c r="N29" s="9"/>
      <c r="O29" s="9"/>
      <c r="P29" s="9"/>
      <c r="Q29" s="41"/>
    </row>
    <row r="30" spans="2:17" ht="16.3" thickBot="1" x14ac:dyDescent="0.5">
      <c r="B30" s="32">
        <v>22</v>
      </c>
      <c r="C30" s="50" t="s">
        <v>165</v>
      </c>
      <c r="D30" s="40"/>
      <c r="E30" s="34" t="s">
        <v>195</v>
      </c>
      <c r="F30" s="34"/>
      <c r="G30" s="34"/>
      <c r="H30" s="34"/>
      <c r="I30" s="34"/>
      <c r="J30" s="47">
        <v>90</v>
      </c>
      <c r="K30" s="48">
        <v>90</v>
      </c>
      <c r="L30" s="54">
        <v>70</v>
      </c>
      <c r="M30" s="9"/>
      <c r="N30" s="9"/>
      <c r="O30" s="9"/>
      <c r="P30" s="9"/>
      <c r="Q30" s="41"/>
    </row>
    <row r="31" spans="2:17" ht="16.3" thickBot="1" x14ac:dyDescent="0.5">
      <c r="B31" s="32">
        <v>23</v>
      </c>
      <c r="C31" s="50" t="s">
        <v>166</v>
      </c>
      <c r="D31" s="40"/>
      <c r="E31" s="34" t="s">
        <v>196</v>
      </c>
      <c r="F31" s="34"/>
      <c r="G31" s="34"/>
      <c r="H31" s="34"/>
      <c r="I31" s="34"/>
      <c r="J31" s="47">
        <v>90</v>
      </c>
      <c r="K31" s="48">
        <v>90</v>
      </c>
      <c r="L31" s="54">
        <v>70</v>
      </c>
      <c r="M31" s="9"/>
      <c r="N31" s="9"/>
      <c r="O31" s="9"/>
      <c r="P31" s="9"/>
      <c r="Q31" s="41"/>
    </row>
    <row r="32" spans="2:17" s="34" customFormat="1" ht="16.3" thickBot="1" x14ac:dyDescent="0.5">
      <c r="B32" s="32">
        <v>24</v>
      </c>
      <c r="C32" s="50" t="s">
        <v>167</v>
      </c>
      <c r="D32" s="40"/>
      <c r="E32" s="34" t="s">
        <v>197</v>
      </c>
      <c r="J32" s="47">
        <v>90</v>
      </c>
      <c r="K32" s="48">
        <v>90</v>
      </c>
      <c r="L32" s="54">
        <v>70</v>
      </c>
      <c r="M32" s="39"/>
      <c r="N32" s="39"/>
      <c r="O32" s="39"/>
      <c r="P32" s="39"/>
      <c r="Q32" s="41"/>
    </row>
    <row r="33" spans="2:17" s="34" customFormat="1" ht="16.3" thickBot="1" x14ac:dyDescent="0.5">
      <c r="B33" s="32">
        <v>25</v>
      </c>
      <c r="C33" s="50" t="s">
        <v>168</v>
      </c>
      <c r="D33" s="40"/>
      <c r="E33" s="34" t="s">
        <v>198</v>
      </c>
      <c r="J33" s="47">
        <v>90</v>
      </c>
      <c r="K33" s="48">
        <v>90</v>
      </c>
      <c r="L33" s="54">
        <v>0</v>
      </c>
      <c r="M33" s="39"/>
      <c r="N33" s="39"/>
      <c r="O33" s="39"/>
      <c r="P33" s="39"/>
      <c r="Q33" s="41"/>
    </row>
    <row r="34" spans="2:17" s="34" customFormat="1" ht="16.3" thickBot="1" x14ac:dyDescent="0.5">
      <c r="B34" s="32">
        <v>26</v>
      </c>
      <c r="C34" s="50" t="s">
        <v>169</v>
      </c>
      <c r="D34" s="40"/>
      <c r="E34" s="34" t="s">
        <v>199</v>
      </c>
      <c r="J34" s="47">
        <v>90</v>
      </c>
      <c r="K34" s="48">
        <v>90</v>
      </c>
      <c r="L34" s="54">
        <v>70</v>
      </c>
      <c r="M34" s="39"/>
      <c r="N34" s="39"/>
      <c r="O34" s="39"/>
      <c r="P34" s="39"/>
      <c r="Q34" s="41"/>
    </row>
    <row r="35" spans="2:17" s="34" customFormat="1" ht="16.3" thickBot="1" x14ac:dyDescent="0.5">
      <c r="B35" s="32">
        <v>27</v>
      </c>
      <c r="C35" s="50" t="s">
        <v>170</v>
      </c>
      <c r="D35" s="40"/>
      <c r="E35" s="34" t="s">
        <v>200</v>
      </c>
      <c r="J35" s="47">
        <v>90</v>
      </c>
      <c r="K35" s="48">
        <v>90</v>
      </c>
      <c r="L35" s="54">
        <v>70</v>
      </c>
      <c r="M35" s="39"/>
      <c r="N35" s="39"/>
      <c r="O35" s="39"/>
      <c r="P35" s="39"/>
      <c r="Q35" s="41"/>
    </row>
    <row r="36" spans="2:17" s="34" customFormat="1" ht="16.3" thickBot="1" x14ac:dyDescent="0.5">
      <c r="B36" s="32">
        <v>28</v>
      </c>
      <c r="C36" s="50" t="s">
        <v>171</v>
      </c>
      <c r="D36" s="40"/>
      <c r="E36" s="34" t="s">
        <v>201</v>
      </c>
      <c r="J36" s="47">
        <v>90</v>
      </c>
      <c r="K36" s="48">
        <v>90</v>
      </c>
      <c r="L36" s="54">
        <v>70</v>
      </c>
      <c r="M36" s="39"/>
      <c r="N36" s="39"/>
      <c r="O36" s="39"/>
      <c r="P36" s="39"/>
      <c r="Q36" s="41"/>
    </row>
    <row r="37" spans="2:17" s="34" customFormat="1" ht="16.3" thickBot="1" x14ac:dyDescent="0.5">
      <c r="B37" s="32">
        <v>29</v>
      </c>
      <c r="C37" s="50" t="s">
        <v>172</v>
      </c>
      <c r="D37" s="40"/>
      <c r="E37" s="34" t="s">
        <v>202</v>
      </c>
      <c r="J37" s="47">
        <v>90</v>
      </c>
      <c r="K37" s="48">
        <v>90</v>
      </c>
      <c r="L37" s="54">
        <v>70</v>
      </c>
      <c r="M37" s="39"/>
      <c r="N37" s="39"/>
      <c r="O37" s="39"/>
      <c r="P37" s="39"/>
      <c r="Q37" s="41"/>
    </row>
    <row r="38" spans="2:17" s="34" customFormat="1" ht="16.3" thickBot="1" x14ac:dyDescent="0.5">
      <c r="B38" s="32">
        <v>30</v>
      </c>
      <c r="C38" s="50" t="s">
        <v>173</v>
      </c>
      <c r="D38" s="40"/>
      <c r="E38" s="34" t="s">
        <v>203</v>
      </c>
      <c r="J38" s="47">
        <v>90</v>
      </c>
      <c r="K38" s="48">
        <v>90</v>
      </c>
      <c r="L38" s="54">
        <v>70</v>
      </c>
      <c r="M38" s="39"/>
      <c r="N38" s="39"/>
      <c r="O38" s="39"/>
      <c r="P38" s="39"/>
      <c r="Q38" s="41"/>
    </row>
    <row r="39" spans="2:17" s="34" customFormat="1" x14ac:dyDescent="0.4">
      <c r="B39" s="28"/>
      <c r="J39" s="38"/>
      <c r="K39" s="38"/>
      <c r="L39" s="38"/>
      <c r="M39" s="38"/>
      <c r="N39" s="38"/>
      <c r="O39" s="38"/>
      <c r="P39" s="38"/>
      <c r="Q39" s="42"/>
    </row>
    <row r="40" spans="2:17" x14ac:dyDescent="0.4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31"/>
    </row>
    <row r="41" spans="2:17" x14ac:dyDescent="0.4">
      <c r="C41" s="63"/>
      <c r="D41" s="63"/>
      <c r="E41" s="7"/>
      <c r="H41" s="64" t="s">
        <v>19</v>
      </c>
      <c r="I41" s="64"/>
      <c r="J41" s="13">
        <f t="shared" ref="J41:P41" si="0">COUNTIF(J9:J40,"&gt;=70")</f>
        <v>29</v>
      </c>
      <c r="K41" s="13">
        <f t="shared" si="0"/>
        <v>30</v>
      </c>
      <c r="L41" s="13">
        <f t="shared" si="0"/>
        <v>27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7">
        <f>COUNTIF(Q9:Q31,"&gt;=70")</f>
        <v>0</v>
      </c>
    </row>
    <row r="42" spans="2:17" x14ac:dyDescent="0.4">
      <c r="C42" s="63"/>
      <c r="D42" s="63"/>
      <c r="E42" s="11"/>
      <c r="H42" s="65" t="s">
        <v>20</v>
      </c>
      <c r="I42" s="65"/>
      <c r="J42" s="14">
        <f>COUNTIF(J9:J40,"&lt;70")</f>
        <v>1</v>
      </c>
      <c r="K42" s="14">
        <v>0</v>
      </c>
      <c r="L42" s="14">
        <f t="shared" ref="L42:Q42" si="1">COUNTIF(L9:L40,"&lt;70")</f>
        <v>3</v>
      </c>
      <c r="M42" s="14">
        <f t="shared" si="1"/>
        <v>0</v>
      </c>
      <c r="N42" s="14">
        <f t="shared" si="1"/>
        <v>0</v>
      </c>
      <c r="O42" s="14">
        <f t="shared" si="1"/>
        <v>0</v>
      </c>
      <c r="P42" s="14">
        <f t="shared" si="1"/>
        <v>0</v>
      </c>
      <c r="Q42" s="14">
        <f t="shared" si="1"/>
        <v>0</v>
      </c>
    </row>
    <row r="43" spans="2:17" x14ac:dyDescent="0.4">
      <c r="C43" s="63"/>
      <c r="D43" s="63"/>
      <c r="E43" s="63"/>
      <c r="H43" s="65" t="s">
        <v>21</v>
      </c>
      <c r="I43" s="65"/>
      <c r="J43" s="14">
        <f t="shared" ref="J43:Q43" si="2">COUNT(J9:J40)</f>
        <v>30</v>
      </c>
      <c r="K43" s="14">
        <f t="shared" si="2"/>
        <v>30</v>
      </c>
      <c r="L43" s="14">
        <f t="shared" si="2"/>
        <v>30</v>
      </c>
      <c r="M43" s="14">
        <f t="shared" si="2"/>
        <v>0</v>
      </c>
      <c r="N43" s="14">
        <f t="shared" si="2"/>
        <v>0</v>
      </c>
      <c r="O43" s="14">
        <f t="shared" si="2"/>
        <v>0</v>
      </c>
      <c r="P43" s="14">
        <f t="shared" si="2"/>
        <v>0</v>
      </c>
      <c r="Q43" s="14">
        <f t="shared" si="2"/>
        <v>0</v>
      </c>
    </row>
    <row r="44" spans="2:17" x14ac:dyDescent="0.4">
      <c r="C44" s="63"/>
      <c r="D44" s="63"/>
      <c r="E44" s="7"/>
      <c r="F44" s="4"/>
      <c r="H44" s="68" t="s">
        <v>16</v>
      </c>
      <c r="I44" s="68"/>
      <c r="J44" s="15">
        <f>J41/J43</f>
        <v>0.96666666666666667</v>
      </c>
      <c r="K44" s="16">
        <f t="shared" ref="K44:Q44" si="3">K41/K43</f>
        <v>1</v>
      </c>
      <c r="L44" s="16">
        <f t="shared" si="3"/>
        <v>0.9</v>
      </c>
      <c r="M44" s="16" t="e">
        <f t="shared" si="3"/>
        <v>#DIV/0!</v>
      </c>
      <c r="N44" s="16" t="e">
        <f t="shared" si="3"/>
        <v>#DIV/0!</v>
      </c>
      <c r="O44" s="16" t="e">
        <f t="shared" si="3"/>
        <v>#DIV/0!</v>
      </c>
      <c r="P44" s="16" t="e">
        <f t="shared" si="3"/>
        <v>#DIV/0!</v>
      </c>
      <c r="Q44" s="16" t="e">
        <f t="shared" si="3"/>
        <v>#DIV/0!</v>
      </c>
    </row>
    <row r="45" spans="2:17" x14ac:dyDescent="0.4">
      <c r="C45" s="63"/>
      <c r="D45" s="63"/>
      <c r="E45" s="7"/>
      <c r="F45" s="4"/>
      <c r="H45" s="68" t="s">
        <v>17</v>
      </c>
      <c r="I45" s="68"/>
      <c r="J45" s="15">
        <f>J42/J43</f>
        <v>3.3333333333333333E-2</v>
      </c>
      <c r="K45" s="15">
        <f t="shared" ref="K45:Q45" si="4">K42/K43</f>
        <v>0</v>
      </c>
      <c r="L45" s="16">
        <f t="shared" si="4"/>
        <v>0.1</v>
      </c>
      <c r="M45" s="16" t="e">
        <f t="shared" si="4"/>
        <v>#DIV/0!</v>
      </c>
      <c r="N45" s="16" t="e">
        <f t="shared" si="4"/>
        <v>#DIV/0!</v>
      </c>
      <c r="O45" s="16" t="e">
        <f t="shared" si="4"/>
        <v>#DIV/0!</v>
      </c>
      <c r="P45" s="16" t="e">
        <f t="shared" si="4"/>
        <v>#DIV/0!</v>
      </c>
      <c r="Q45" s="16" t="e">
        <f t="shared" si="4"/>
        <v>#DIV/0!</v>
      </c>
    </row>
    <row r="46" spans="2:17" x14ac:dyDescent="0.4">
      <c r="C46" s="63"/>
      <c r="D46" s="63"/>
      <c r="E46" s="11"/>
      <c r="F46" s="4"/>
    </row>
    <row r="47" spans="2:17" x14ac:dyDescent="0.4">
      <c r="C47" s="7"/>
      <c r="D47" s="7"/>
      <c r="E47" s="11"/>
      <c r="F47" s="4"/>
    </row>
    <row r="48" spans="2:17" x14ac:dyDescent="0.4">
      <c r="J48" s="66"/>
      <c r="K48" s="66"/>
      <c r="L48" s="66"/>
      <c r="M48" s="66"/>
      <c r="N48" s="66"/>
      <c r="O48" s="66"/>
      <c r="P48" s="66"/>
    </row>
    <row r="49" spans="10:16" x14ac:dyDescent="0.4">
      <c r="J49" s="67" t="s">
        <v>18</v>
      </c>
      <c r="K49" s="67"/>
      <c r="L49" s="67"/>
      <c r="M49" s="67"/>
      <c r="N49" s="67"/>
      <c r="O49" s="67"/>
      <c r="P49" s="67"/>
    </row>
  </sheetData>
  <mergeCells count="27">
    <mergeCell ref="B2:P2"/>
    <mergeCell ref="C3:P3"/>
    <mergeCell ref="D4:G4"/>
    <mergeCell ref="J4:K4"/>
    <mergeCell ref="N4:O4"/>
    <mergeCell ref="C43:E43"/>
    <mergeCell ref="H43:I43"/>
    <mergeCell ref="D6:G6"/>
    <mergeCell ref="I6:J6"/>
    <mergeCell ref="K6:P6"/>
    <mergeCell ref="D8:I8"/>
    <mergeCell ref="J48:P48"/>
    <mergeCell ref="J49:P49"/>
    <mergeCell ref="B40:D40"/>
    <mergeCell ref="E40:G40"/>
    <mergeCell ref="H40:J40"/>
    <mergeCell ref="K40:M40"/>
    <mergeCell ref="N40:P40"/>
    <mergeCell ref="C44:D44"/>
    <mergeCell ref="H44:I44"/>
    <mergeCell ref="C45:D45"/>
    <mergeCell ref="H45:I45"/>
    <mergeCell ref="C46:D46"/>
    <mergeCell ref="C41:D41"/>
    <mergeCell ref="H41:I41"/>
    <mergeCell ref="C42:D42"/>
    <mergeCell ref="H42:I4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BEF2-2D24-464A-A8E8-7DD4234B197C}">
  <dimension ref="B2:S48"/>
  <sheetViews>
    <sheetView topLeftCell="L8" zoomScale="205" workbookViewId="0">
      <selection activeCell="S12" sqref="S12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6" width="7.69140625" style="18" customWidth="1"/>
    <col min="7" max="7" width="10.07421875" style="18" customWidth="1"/>
    <col min="8" max="9" width="7.691406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9" ht="15.9" x14ac:dyDescent="0.45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"/>
      <c r="R2" s="1"/>
    </row>
    <row r="3" spans="2:19" x14ac:dyDescent="0.4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25"/>
      <c r="R3" s="25"/>
    </row>
    <row r="4" spans="2:19" x14ac:dyDescent="0.4">
      <c r="C4" s="18" t="s">
        <v>0</v>
      </c>
      <c r="D4" s="74" t="s">
        <v>204</v>
      </c>
      <c r="E4" s="74"/>
      <c r="F4" s="74"/>
      <c r="G4" s="74"/>
      <c r="I4" s="18" t="s">
        <v>1</v>
      </c>
      <c r="J4" s="69" t="s">
        <v>205</v>
      </c>
      <c r="K4" s="69"/>
      <c r="M4" s="18" t="s">
        <v>2</v>
      </c>
      <c r="N4" s="76">
        <v>45954</v>
      </c>
      <c r="O4" s="76"/>
    </row>
    <row r="5" spans="2:19" ht="6.75" customHeight="1" x14ac:dyDescent="0.4">
      <c r="D5" s="20"/>
      <c r="E5" s="20"/>
      <c r="F5" s="20"/>
      <c r="G5" s="20"/>
    </row>
    <row r="6" spans="2:19" x14ac:dyDescent="0.4">
      <c r="C6" s="18" t="s">
        <v>3</v>
      </c>
      <c r="D6" s="69" t="s">
        <v>206</v>
      </c>
      <c r="E6" s="69"/>
      <c r="F6" s="69"/>
      <c r="G6" s="69"/>
      <c r="I6" s="70" t="s">
        <v>22</v>
      </c>
      <c r="J6" s="70"/>
      <c r="K6" s="71" t="s">
        <v>24</v>
      </c>
      <c r="L6" s="71"/>
      <c r="M6" s="71"/>
      <c r="N6" s="71"/>
      <c r="O6" s="71"/>
      <c r="P6" s="71"/>
    </row>
    <row r="7" spans="2:19" ht="11.25" customHeight="1" x14ac:dyDescent="0.4"/>
    <row r="8" spans="2:19" ht="15" thickBot="1" x14ac:dyDescent="0.45">
      <c r="B8" s="2" t="s">
        <v>4</v>
      </c>
      <c r="C8" s="2" t="s">
        <v>6</v>
      </c>
      <c r="D8" s="75" t="s">
        <v>5</v>
      </c>
      <c r="E8" s="75"/>
      <c r="F8" s="75"/>
      <c r="G8" s="75"/>
      <c r="H8" s="75"/>
      <c r="I8" s="75"/>
      <c r="J8" s="24" t="s">
        <v>7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5" t="s">
        <v>23</v>
      </c>
    </row>
    <row r="9" spans="2:19" ht="15" thickBot="1" x14ac:dyDescent="0.45">
      <c r="B9" s="2">
        <v>1</v>
      </c>
      <c r="C9" s="49" t="s">
        <v>207</v>
      </c>
      <c r="D9" s="34" t="s">
        <v>234</v>
      </c>
      <c r="E9" s="29"/>
      <c r="F9" s="29"/>
      <c r="G9" s="29"/>
      <c r="H9" s="29"/>
      <c r="I9" s="30"/>
      <c r="J9" s="39">
        <v>80</v>
      </c>
      <c r="K9" s="39">
        <v>90</v>
      </c>
      <c r="L9" s="39">
        <v>70</v>
      </c>
      <c r="M9" s="39">
        <v>0</v>
      </c>
      <c r="N9" s="39">
        <v>0</v>
      </c>
      <c r="O9" s="39">
        <v>0</v>
      </c>
      <c r="P9" s="39">
        <v>0</v>
      </c>
      <c r="Q9" s="6">
        <v>0</v>
      </c>
    </row>
    <row r="10" spans="2:19" ht="15" thickBot="1" x14ac:dyDescent="0.45">
      <c r="B10" s="2">
        <v>2</v>
      </c>
      <c r="C10" s="50" t="s">
        <v>208</v>
      </c>
      <c r="D10" s="34" t="s">
        <v>235</v>
      </c>
      <c r="E10" s="29"/>
      <c r="F10" s="29"/>
      <c r="G10" s="29"/>
      <c r="H10" s="29"/>
      <c r="I10" s="30"/>
      <c r="J10" s="47">
        <v>80</v>
      </c>
      <c r="K10" s="48">
        <v>90</v>
      </c>
      <c r="L10" s="54">
        <v>70</v>
      </c>
      <c r="M10" s="39">
        <v>0</v>
      </c>
      <c r="N10" s="39">
        <v>0</v>
      </c>
      <c r="O10" s="39">
        <v>0</v>
      </c>
      <c r="P10" s="39">
        <v>0</v>
      </c>
      <c r="Q10" s="6">
        <v>0</v>
      </c>
    </row>
    <row r="11" spans="2:19" ht="18.899999999999999" thickBot="1" x14ac:dyDescent="0.55000000000000004">
      <c r="B11" s="2">
        <v>3</v>
      </c>
      <c r="C11" s="50" t="s">
        <v>209</v>
      </c>
      <c r="D11" s="34" t="s">
        <v>236</v>
      </c>
      <c r="E11" s="29"/>
      <c r="F11" s="29"/>
      <c r="G11" s="29"/>
      <c r="H11" s="29"/>
      <c r="I11" s="30"/>
      <c r="J11" s="47">
        <v>80</v>
      </c>
      <c r="K11" s="48">
        <v>90</v>
      </c>
      <c r="L11" s="54">
        <v>70</v>
      </c>
      <c r="M11" s="39">
        <v>0</v>
      </c>
      <c r="N11" s="39">
        <v>0</v>
      </c>
      <c r="O11" s="39">
        <v>0</v>
      </c>
      <c r="P11" s="39">
        <v>0</v>
      </c>
      <c r="Q11" s="6">
        <v>0</v>
      </c>
      <c r="S11" s="57"/>
    </row>
    <row r="12" spans="2:19" ht="15" thickBot="1" x14ac:dyDescent="0.45">
      <c r="B12" s="2">
        <v>4</v>
      </c>
      <c r="C12" s="50" t="s">
        <v>210</v>
      </c>
      <c r="D12" s="34" t="s">
        <v>237</v>
      </c>
      <c r="E12" s="29"/>
      <c r="F12" s="29"/>
      <c r="G12" s="29"/>
      <c r="H12" s="29"/>
      <c r="I12" s="30"/>
      <c r="J12" s="47">
        <v>80</v>
      </c>
      <c r="K12" s="48">
        <v>90</v>
      </c>
      <c r="L12" s="54">
        <v>70</v>
      </c>
      <c r="M12" s="39">
        <v>0</v>
      </c>
      <c r="N12" s="39">
        <v>0</v>
      </c>
      <c r="O12" s="39">
        <v>0</v>
      </c>
      <c r="P12" s="39">
        <v>0</v>
      </c>
      <c r="Q12" s="6">
        <v>0</v>
      </c>
    </row>
    <row r="13" spans="2:19" ht="15" thickBot="1" x14ac:dyDescent="0.45">
      <c r="B13" s="2">
        <v>5</v>
      </c>
      <c r="C13" s="50" t="s">
        <v>211</v>
      </c>
      <c r="D13" s="34" t="s">
        <v>238</v>
      </c>
      <c r="E13" s="29"/>
      <c r="F13" s="29"/>
      <c r="G13" s="29"/>
      <c r="H13" s="29"/>
      <c r="I13" s="30"/>
      <c r="J13" s="47">
        <v>80</v>
      </c>
      <c r="K13" s="48">
        <v>90</v>
      </c>
      <c r="L13" s="54">
        <v>70</v>
      </c>
      <c r="M13" s="39">
        <v>0</v>
      </c>
      <c r="N13" s="39">
        <v>0</v>
      </c>
      <c r="O13" s="39">
        <v>0</v>
      </c>
      <c r="P13" s="39">
        <v>0</v>
      </c>
      <c r="Q13" s="6">
        <v>0</v>
      </c>
    </row>
    <row r="14" spans="2:19" ht="15" thickBot="1" x14ac:dyDescent="0.45">
      <c r="B14" s="2">
        <v>6</v>
      </c>
      <c r="C14" s="50" t="s">
        <v>212</v>
      </c>
      <c r="D14" s="34" t="s">
        <v>239</v>
      </c>
      <c r="E14" s="29"/>
      <c r="F14" s="29"/>
      <c r="G14" s="29"/>
      <c r="H14" s="29"/>
      <c r="I14" s="30"/>
      <c r="J14" s="47">
        <v>80</v>
      </c>
      <c r="K14" s="48">
        <v>90</v>
      </c>
      <c r="L14" s="54">
        <v>0</v>
      </c>
      <c r="M14" s="39">
        <v>0</v>
      </c>
      <c r="N14" s="39">
        <v>0</v>
      </c>
      <c r="O14" s="39">
        <v>0</v>
      </c>
      <c r="P14" s="39">
        <v>0</v>
      </c>
      <c r="Q14" s="6">
        <v>0</v>
      </c>
    </row>
    <row r="15" spans="2:19" ht="15" thickBot="1" x14ac:dyDescent="0.45">
      <c r="B15" s="2">
        <v>7</v>
      </c>
      <c r="C15" s="50" t="s">
        <v>213</v>
      </c>
      <c r="D15" s="34" t="s">
        <v>240</v>
      </c>
      <c r="E15" s="29"/>
      <c r="F15" s="29"/>
      <c r="G15" s="29"/>
      <c r="H15" s="29"/>
      <c r="I15" s="30"/>
      <c r="J15" s="47">
        <v>80</v>
      </c>
      <c r="K15" s="48">
        <v>90</v>
      </c>
      <c r="L15" s="54">
        <v>70</v>
      </c>
      <c r="M15" s="39">
        <v>0</v>
      </c>
      <c r="N15" s="39">
        <v>0</v>
      </c>
      <c r="O15" s="39">
        <v>0</v>
      </c>
      <c r="P15" s="39">
        <v>0</v>
      </c>
      <c r="Q15" s="6">
        <v>0</v>
      </c>
    </row>
    <row r="16" spans="2:19" ht="15" thickBot="1" x14ac:dyDescent="0.45">
      <c r="B16" s="2">
        <v>8</v>
      </c>
      <c r="C16" s="50" t="s">
        <v>214</v>
      </c>
      <c r="D16" s="34" t="s">
        <v>241</v>
      </c>
      <c r="E16" s="29"/>
      <c r="F16" s="29"/>
      <c r="G16" s="29"/>
      <c r="H16" s="29"/>
      <c r="I16" s="30"/>
      <c r="J16" s="47">
        <v>80</v>
      </c>
      <c r="K16" s="48">
        <v>90</v>
      </c>
      <c r="L16" s="54">
        <v>70</v>
      </c>
      <c r="M16" s="39">
        <v>0</v>
      </c>
      <c r="N16" s="39">
        <v>0</v>
      </c>
      <c r="O16" s="39">
        <v>0</v>
      </c>
      <c r="P16" s="39">
        <v>0</v>
      </c>
      <c r="Q16" s="6">
        <v>0</v>
      </c>
    </row>
    <row r="17" spans="2:17" ht="15" thickBot="1" x14ac:dyDescent="0.45">
      <c r="B17" s="2">
        <v>9</v>
      </c>
      <c r="C17" s="50" t="s">
        <v>215</v>
      </c>
      <c r="D17" s="34" t="s">
        <v>242</v>
      </c>
      <c r="E17" s="29"/>
      <c r="F17" s="29"/>
      <c r="G17" s="29"/>
      <c r="H17" s="29"/>
      <c r="I17" s="30"/>
      <c r="J17" s="47">
        <v>80</v>
      </c>
      <c r="K17" s="48">
        <v>90</v>
      </c>
      <c r="L17" s="54">
        <v>70</v>
      </c>
      <c r="M17" s="39">
        <v>0</v>
      </c>
      <c r="N17" s="39">
        <v>0</v>
      </c>
      <c r="O17" s="39">
        <v>0</v>
      </c>
      <c r="P17" s="39">
        <v>0</v>
      </c>
      <c r="Q17" s="6">
        <v>0</v>
      </c>
    </row>
    <row r="18" spans="2:17" ht="15" thickBot="1" x14ac:dyDescent="0.45">
      <c r="B18" s="2">
        <v>10</v>
      </c>
      <c r="C18" s="50" t="s">
        <v>216</v>
      </c>
      <c r="D18" s="34" t="s">
        <v>243</v>
      </c>
      <c r="E18" s="29"/>
      <c r="F18" s="29"/>
      <c r="G18" s="29"/>
      <c r="H18" s="29"/>
      <c r="I18" s="30"/>
      <c r="J18" s="47">
        <v>80</v>
      </c>
      <c r="K18" s="48">
        <v>90</v>
      </c>
      <c r="L18" s="54">
        <v>70</v>
      </c>
      <c r="M18" s="39">
        <v>0</v>
      </c>
      <c r="N18" s="39">
        <v>0</v>
      </c>
      <c r="O18" s="39">
        <v>0</v>
      </c>
      <c r="P18" s="39">
        <v>0</v>
      </c>
      <c r="Q18" s="6">
        <v>0</v>
      </c>
    </row>
    <row r="19" spans="2:17" ht="15" thickBot="1" x14ac:dyDescent="0.45">
      <c r="B19" s="2">
        <v>11</v>
      </c>
      <c r="C19" s="50" t="s">
        <v>217</v>
      </c>
      <c r="D19" s="34" t="s">
        <v>244</v>
      </c>
      <c r="E19" s="29"/>
      <c r="F19" s="29"/>
      <c r="G19" s="29"/>
      <c r="H19" s="29"/>
      <c r="I19" s="30"/>
      <c r="J19" s="47">
        <v>80</v>
      </c>
      <c r="K19" s="48">
        <v>90</v>
      </c>
      <c r="L19" s="54">
        <v>70</v>
      </c>
      <c r="M19" s="39">
        <v>0</v>
      </c>
      <c r="N19" s="39">
        <v>0</v>
      </c>
      <c r="O19" s="39">
        <v>0</v>
      </c>
      <c r="P19" s="39">
        <v>0</v>
      </c>
      <c r="Q19" s="6">
        <v>0</v>
      </c>
    </row>
    <row r="20" spans="2:17" ht="15" thickBot="1" x14ac:dyDescent="0.45">
      <c r="B20" s="2">
        <v>12</v>
      </c>
      <c r="C20" s="50" t="s">
        <v>218</v>
      </c>
      <c r="D20" s="34" t="s">
        <v>245</v>
      </c>
      <c r="E20" s="29"/>
      <c r="F20" s="29"/>
      <c r="G20" s="29"/>
      <c r="H20" s="29"/>
      <c r="I20" s="30"/>
      <c r="J20" s="47">
        <v>80</v>
      </c>
      <c r="K20" s="48">
        <v>90</v>
      </c>
      <c r="L20" s="54">
        <v>70</v>
      </c>
      <c r="M20" s="39">
        <v>0</v>
      </c>
      <c r="N20" s="39">
        <v>0</v>
      </c>
      <c r="O20" s="39">
        <v>0</v>
      </c>
      <c r="P20" s="39">
        <v>0</v>
      </c>
      <c r="Q20" s="6">
        <v>0</v>
      </c>
    </row>
    <row r="21" spans="2:17" ht="15" thickBot="1" x14ac:dyDescent="0.45">
      <c r="B21" s="2">
        <v>13</v>
      </c>
      <c r="C21" s="50" t="s">
        <v>219</v>
      </c>
      <c r="D21" s="34" t="s">
        <v>246</v>
      </c>
      <c r="E21" s="29"/>
      <c r="F21" s="29"/>
      <c r="G21" s="29"/>
      <c r="H21" s="29"/>
      <c r="I21" s="30"/>
      <c r="J21" s="47">
        <v>80</v>
      </c>
      <c r="K21" s="48">
        <v>90</v>
      </c>
      <c r="L21" s="54">
        <v>70</v>
      </c>
      <c r="M21" s="39">
        <v>0</v>
      </c>
      <c r="N21" s="39">
        <v>0</v>
      </c>
      <c r="O21" s="39">
        <v>0</v>
      </c>
      <c r="P21" s="39">
        <v>0</v>
      </c>
      <c r="Q21" s="6">
        <v>0</v>
      </c>
    </row>
    <row r="22" spans="2:17" ht="15" thickBot="1" x14ac:dyDescent="0.45">
      <c r="B22" s="2">
        <v>14</v>
      </c>
      <c r="C22" s="50" t="s">
        <v>220</v>
      </c>
      <c r="D22" s="34" t="s">
        <v>247</v>
      </c>
      <c r="E22" s="29"/>
      <c r="F22" s="29"/>
      <c r="G22" s="29"/>
      <c r="H22" s="29"/>
      <c r="I22" s="30"/>
      <c r="J22" s="47">
        <v>0</v>
      </c>
      <c r="K22" s="39">
        <v>0</v>
      </c>
      <c r="L22" s="54">
        <v>0</v>
      </c>
      <c r="M22" s="39">
        <v>0</v>
      </c>
      <c r="N22" s="39">
        <v>0</v>
      </c>
      <c r="O22" s="39">
        <v>0</v>
      </c>
      <c r="P22" s="39">
        <v>0</v>
      </c>
      <c r="Q22" s="6">
        <v>0</v>
      </c>
    </row>
    <row r="23" spans="2:17" ht="15" thickBot="1" x14ac:dyDescent="0.45">
      <c r="B23" s="2">
        <v>15</v>
      </c>
      <c r="C23" s="50" t="s">
        <v>221</v>
      </c>
      <c r="D23" s="34" t="s">
        <v>248</v>
      </c>
      <c r="E23" s="29"/>
      <c r="F23" s="29"/>
      <c r="G23" s="29"/>
      <c r="H23" s="29"/>
      <c r="I23" s="30"/>
      <c r="J23" s="47">
        <v>80</v>
      </c>
      <c r="K23" s="39">
        <v>90</v>
      </c>
      <c r="L23" s="54">
        <v>70</v>
      </c>
      <c r="M23" s="39">
        <v>0</v>
      </c>
      <c r="N23" s="39">
        <v>0</v>
      </c>
      <c r="O23" s="39">
        <v>0</v>
      </c>
      <c r="P23" s="39">
        <v>0</v>
      </c>
      <c r="Q23" s="6">
        <v>0</v>
      </c>
    </row>
    <row r="24" spans="2:17" s="34" customFormat="1" ht="15" thickBot="1" x14ac:dyDescent="0.45">
      <c r="B24" s="2">
        <v>16</v>
      </c>
      <c r="C24" s="50" t="s">
        <v>222</v>
      </c>
      <c r="D24" s="34" t="s">
        <v>249</v>
      </c>
      <c r="E24" s="29"/>
      <c r="F24" s="29"/>
      <c r="G24" s="29"/>
      <c r="H24" s="29"/>
      <c r="I24" s="30"/>
      <c r="J24" s="47">
        <v>80</v>
      </c>
      <c r="K24" s="48">
        <v>90</v>
      </c>
      <c r="L24" s="54">
        <v>70</v>
      </c>
      <c r="M24" s="39">
        <v>0</v>
      </c>
      <c r="N24" s="39">
        <v>0</v>
      </c>
      <c r="O24" s="39">
        <v>0</v>
      </c>
      <c r="P24" s="39">
        <v>0</v>
      </c>
      <c r="Q24" s="6">
        <v>0</v>
      </c>
    </row>
    <row r="25" spans="2:17" s="34" customFormat="1" ht="15" thickBot="1" x14ac:dyDescent="0.45">
      <c r="B25" s="2">
        <v>17</v>
      </c>
      <c r="C25" s="50" t="s">
        <v>223</v>
      </c>
      <c r="D25" s="34" t="s">
        <v>250</v>
      </c>
      <c r="E25" s="29"/>
      <c r="F25" s="29"/>
      <c r="G25" s="29"/>
      <c r="H25" s="29"/>
      <c r="I25" s="30"/>
      <c r="J25" s="47">
        <v>80</v>
      </c>
      <c r="K25" s="48">
        <v>90</v>
      </c>
      <c r="L25" s="54">
        <v>70</v>
      </c>
      <c r="M25" s="39">
        <v>0</v>
      </c>
      <c r="N25" s="39">
        <v>0</v>
      </c>
      <c r="O25" s="39">
        <v>0</v>
      </c>
      <c r="P25" s="39">
        <v>0</v>
      </c>
      <c r="Q25" s="6">
        <v>0</v>
      </c>
    </row>
    <row r="26" spans="2:17" s="34" customFormat="1" ht="15" thickBot="1" x14ac:dyDescent="0.45">
      <c r="B26" s="2">
        <v>18</v>
      </c>
      <c r="C26" s="50" t="s">
        <v>224</v>
      </c>
      <c r="D26" s="34" t="s">
        <v>251</v>
      </c>
      <c r="E26" s="29"/>
      <c r="F26" s="29"/>
      <c r="G26" s="29"/>
      <c r="H26" s="29"/>
      <c r="I26" s="30"/>
      <c r="J26" s="47">
        <v>80</v>
      </c>
      <c r="K26" s="48">
        <v>90</v>
      </c>
      <c r="L26" s="54">
        <v>70</v>
      </c>
      <c r="M26" s="39">
        <v>0</v>
      </c>
      <c r="N26" s="39">
        <v>0</v>
      </c>
      <c r="O26" s="39">
        <v>0</v>
      </c>
      <c r="P26" s="39">
        <v>0</v>
      </c>
      <c r="Q26" s="6">
        <v>0</v>
      </c>
    </row>
    <row r="27" spans="2:17" s="34" customFormat="1" ht="15" thickBot="1" x14ac:dyDescent="0.45">
      <c r="B27" s="2">
        <v>19</v>
      </c>
      <c r="C27" s="50" t="s">
        <v>225</v>
      </c>
      <c r="D27" s="34" t="s">
        <v>252</v>
      </c>
      <c r="E27" s="29"/>
      <c r="F27" s="29"/>
      <c r="G27" s="29"/>
      <c r="H27" s="29"/>
      <c r="I27" s="30"/>
      <c r="J27" s="47">
        <v>80</v>
      </c>
      <c r="K27" s="48">
        <v>90</v>
      </c>
      <c r="L27" s="54">
        <v>70</v>
      </c>
      <c r="M27" s="39">
        <v>0</v>
      </c>
      <c r="N27" s="39">
        <v>0</v>
      </c>
      <c r="O27" s="39">
        <v>0</v>
      </c>
      <c r="P27" s="39">
        <v>0</v>
      </c>
      <c r="Q27" s="6">
        <v>0</v>
      </c>
    </row>
    <row r="28" spans="2:17" s="34" customFormat="1" ht="15" thickBot="1" x14ac:dyDescent="0.45">
      <c r="B28" s="2">
        <v>20</v>
      </c>
      <c r="C28" s="50" t="s">
        <v>226</v>
      </c>
      <c r="D28" s="34" t="s">
        <v>253</v>
      </c>
      <c r="E28" s="29"/>
      <c r="F28" s="29"/>
      <c r="G28" s="29"/>
      <c r="H28" s="29"/>
      <c r="I28" s="30"/>
      <c r="J28" s="47">
        <v>80</v>
      </c>
      <c r="K28" s="48">
        <v>90</v>
      </c>
      <c r="L28" s="54">
        <v>70</v>
      </c>
      <c r="M28" s="39">
        <v>0</v>
      </c>
      <c r="N28" s="39">
        <v>0</v>
      </c>
      <c r="O28" s="39">
        <v>0</v>
      </c>
      <c r="P28" s="39">
        <v>0</v>
      </c>
      <c r="Q28" s="6">
        <v>0</v>
      </c>
    </row>
    <row r="29" spans="2:17" s="34" customFormat="1" ht="15" thickBot="1" x14ac:dyDescent="0.45">
      <c r="B29" s="2">
        <v>21</v>
      </c>
      <c r="C29" s="50" t="s">
        <v>227</v>
      </c>
      <c r="D29" s="34" t="s">
        <v>254</v>
      </c>
      <c r="E29" s="29"/>
      <c r="F29" s="29"/>
      <c r="G29" s="29"/>
      <c r="H29" s="29"/>
      <c r="I29" s="30"/>
      <c r="J29" s="47">
        <v>80</v>
      </c>
      <c r="K29" s="48">
        <v>90</v>
      </c>
      <c r="L29" s="54">
        <v>0</v>
      </c>
      <c r="M29" s="39">
        <v>0</v>
      </c>
      <c r="N29" s="39">
        <v>0</v>
      </c>
      <c r="O29" s="39">
        <v>0</v>
      </c>
      <c r="P29" s="39">
        <v>0</v>
      </c>
      <c r="Q29" s="6">
        <v>0</v>
      </c>
    </row>
    <row r="30" spans="2:17" s="34" customFormat="1" ht="15" thickBot="1" x14ac:dyDescent="0.45">
      <c r="B30" s="2">
        <v>22</v>
      </c>
      <c r="C30" s="50" t="s">
        <v>228</v>
      </c>
      <c r="D30" s="34" t="s">
        <v>255</v>
      </c>
      <c r="E30" s="29"/>
      <c r="F30" s="29"/>
      <c r="G30" s="29"/>
      <c r="H30" s="29"/>
      <c r="I30" s="30"/>
      <c r="J30" s="47">
        <v>80</v>
      </c>
      <c r="K30" s="48">
        <v>90</v>
      </c>
      <c r="L30" s="54">
        <v>0</v>
      </c>
      <c r="M30" s="39">
        <v>0</v>
      </c>
      <c r="N30" s="39">
        <v>0</v>
      </c>
      <c r="O30" s="39">
        <v>0</v>
      </c>
      <c r="P30" s="39">
        <v>0</v>
      </c>
      <c r="Q30" s="6">
        <v>0</v>
      </c>
    </row>
    <row r="31" spans="2:17" s="34" customFormat="1" ht="15" thickBot="1" x14ac:dyDescent="0.45">
      <c r="B31" s="2">
        <v>23</v>
      </c>
      <c r="C31" s="50" t="s">
        <v>229</v>
      </c>
      <c r="D31" s="34" t="s">
        <v>256</v>
      </c>
      <c r="E31" s="29"/>
      <c r="F31" s="29"/>
      <c r="G31" s="29"/>
      <c r="H31" s="29"/>
      <c r="I31" s="30"/>
      <c r="J31" s="47">
        <v>80</v>
      </c>
      <c r="K31" s="48">
        <v>90</v>
      </c>
      <c r="L31" s="54">
        <v>70</v>
      </c>
      <c r="M31" s="39">
        <v>0</v>
      </c>
      <c r="N31" s="39">
        <v>0</v>
      </c>
      <c r="O31" s="39">
        <v>0</v>
      </c>
      <c r="P31" s="39">
        <v>0</v>
      </c>
      <c r="Q31" s="6">
        <v>0</v>
      </c>
    </row>
    <row r="32" spans="2:17" s="34" customFormat="1" ht="15" thickBot="1" x14ac:dyDescent="0.45">
      <c r="B32" s="2">
        <v>24</v>
      </c>
      <c r="C32" s="50" t="s">
        <v>230</v>
      </c>
      <c r="D32" s="34" t="s">
        <v>257</v>
      </c>
      <c r="E32" s="29"/>
      <c r="F32" s="29"/>
      <c r="G32" s="29"/>
      <c r="H32" s="29"/>
      <c r="I32" s="30"/>
      <c r="J32" s="47">
        <v>80</v>
      </c>
      <c r="K32" s="48">
        <v>90</v>
      </c>
      <c r="L32" s="54">
        <v>0</v>
      </c>
      <c r="M32" s="39">
        <v>0</v>
      </c>
      <c r="N32" s="39">
        <v>0</v>
      </c>
      <c r="O32" s="39">
        <v>0</v>
      </c>
      <c r="P32" s="39">
        <v>0</v>
      </c>
      <c r="Q32" s="6">
        <v>0</v>
      </c>
    </row>
    <row r="33" spans="2:17" s="34" customFormat="1" ht="15" thickBot="1" x14ac:dyDescent="0.45">
      <c r="B33" s="2">
        <v>25</v>
      </c>
      <c r="C33" s="50" t="s">
        <v>231</v>
      </c>
      <c r="D33" s="34" t="s">
        <v>258</v>
      </c>
      <c r="E33" s="29"/>
      <c r="F33" s="29"/>
      <c r="G33" s="29"/>
      <c r="H33" s="29"/>
      <c r="I33" s="30"/>
      <c r="J33" s="47">
        <v>80</v>
      </c>
      <c r="K33" s="48">
        <v>90</v>
      </c>
      <c r="L33" s="54">
        <v>70</v>
      </c>
      <c r="M33" s="39">
        <v>0</v>
      </c>
      <c r="N33" s="39">
        <v>0</v>
      </c>
      <c r="O33" s="39">
        <v>0</v>
      </c>
      <c r="P33" s="39">
        <v>0</v>
      </c>
      <c r="Q33" s="6">
        <v>0</v>
      </c>
    </row>
    <row r="34" spans="2:17" s="34" customFormat="1" ht="15" thickBot="1" x14ac:dyDescent="0.45">
      <c r="B34" s="2">
        <v>26</v>
      </c>
      <c r="C34" s="50" t="s">
        <v>232</v>
      </c>
      <c r="D34" s="34" t="s">
        <v>259</v>
      </c>
      <c r="E34" s="29"/>
      <c r="F34" s="29"/>
      <c r="G34" s="29"/>
      <c r="H34" s="29"/>
      <c r="I34" s="30"/>
      <c r="J34" s="47">
        <v>80</v>
      </c>
      <c r="K34" s="48">
        <v>90</v>
      </c>
      <c r="L34" s="54">
        <v>70</v>
      </c>
      <c r="M34" s="39">
        <v>0</v>
      </c>
      <c r="N34" s="39">
        <v>0</v>
      </c>
      <c r="O34" s="39">
        <v>0</v>
      </c>
      <c r="P34" s="39">
        <v>0</v>
      </c>
      <c r="Q34" s="6">
        <v>0</v>
      </c>
    </row>
    <row r="35" spans="2:17" s="34" customFormat="1" ht="15" thickBot="1" x14ac:dyDescent="0.45">
      <c r="B35" s="2">
        <v>27</v>
      </c>
      <c r="C35" s="50" t="s">
        <v>233</v>
      </c>
      <c r="D35" s="34" t="s">
        <v>260</v>
      </c>
      <c r="E35" s="29"/>
      <c r="F35" s="29"/>
      <c r="G35" s="29"/>
      <c r="H35" s="29"/>
      <c r="I35" s="30"/>
      <c r="J35" s="47">
        <v>0</v>
      </c>
      <c r="K35" s="39">
        <v>0</v>
      </c>
      <c r="L35" s="54">
        <v>0</v>
      </c>
      <c r="M35" s="39">
        <v>0</v>
      </c>
      <c r="N35" s="39">
        <v>0</v>
      </c>
      <c r="O35" s="39">
        <v>0</v>
      </c>
      <c r="P35" s="39">
        <v>0</v>
      </c>
      <c r="Q35" s="6">
        <v>0</v>
      </c>
    </row>
    <row r="36" spans="2:17" x14ac:dyDescent="0.4">
      <c r="B36" s="2"/>
      <c r="C36" s="34"/>
      <c r="D36" s="34"/>
      <c r="E36" s="29"/>
      <c r="F36" s="29"/>
      <c r="G36" s="29"/>
      <c r="H36" s="29"/>
      <c r="I36" s="30"/>
      <c r="J36" s="35"/>
      <c r="K36" s="24"/>
      <c r="L36" s="24"/>
      <c r="M36" s="24"/>
      <c r="N36" s="24"/>
      <c r="O36" s="24"/>
      <c r="P36" s="34"/>
      <c r="Q36" s="34">
        <v>0</v>
      </c>
    </row>
    <row r="37" spans="2:17" x14ac:dyDescent="0.4">
      <c r="B37" s="2"/>
      <c r="C37" s="34"/>
      <c r="D37" s="34"/>
      <c r="E37" s="29"/>
      <c r="F37" s="29"/>
      <c r="G37" s="29"/>
      <c r="H37" s="29"/>
      <c r="I37" s="30"/>
      <c r="J37" s="35"/>
      <c r="K37" s="24"/>
      <c r="L37" s="24"/>
      <c r="M37" s="24"/>
      <c r="N37" s="24"/>
      <c r="O37" s="24"/>
      <c r="P37" s="34"/>
      <c r="Q37" s="34"/>
    </row>
    <row r="38" spans="2:17" x14ac:dyDescent="0.4">
      <c r="B38" s="2"/>
      <c r="C38" s="34"/>
      <c r="D38" s="34"/>
      <c r="E38" s="29"/>
      <c r="F38" s="29"/>
      <c r="G38" s="29"/>
      <c r="H38" s="29"/>
      <c r="I38" s="30"/>
      <c r="J38" s="24"/>
      <c r="K38" s="24"/>
      <c r="L38" s="24"/>
      <c r="M38" s="24"/>
      <c r="N38" s="24"/>
      <c r="O38" s="24"/>
      <c r="P38" s="34"/>
      <c r="Q38" s="34"/>
    </row>
    <row r="39" spans="2:17" x14ac:dyDescent="0.4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2:17" x14ac:dyDescent="0.4">
      <c r="C40" s="63"/>
      <c r="D40" s="63"/>
      <c r="E40" s="22"/>
      <c r="H40" s="64" t="s">
        <v>19</v>
      </c>
      <c r="I40" s="64"/>
      <c r="J40" s="26">
        <f>COUNTIF(J9:J37,"&gt;=70")</f>
        <v>25</v>
      </c>
      <c r="K40" s="52">
        <f>COUNTIF(K9:K37,"&gt;=70")</f>
        <v>25</v>
      </c>
      <c r="L40" s="55">
        <f>COUNTIF(L9:L37,"&gt;=70")</f>
        <v>21</v>
      </c>
      <c r="M40" s="26">
        <f t="shared" ref="M40:P40" si="0">COUNTIF(M39:M39,"&gt;=70")</f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17" t="e">
        <f>COUNTIF(#REF!,"&gt;=70")</f>
        <v>#REF!</v>
      </c>
    </row>
    <row r="41" spans="2:17" x14ac:dyDescent="0.4">
      <c r="C41" s="63"/>
      <c r="D41" s="63"/>
      <c r="E41" s="11"/>
      <c r="H41" s="65" t="s">
        <v>20</v>
      </c>
      <c r="I41" s="65"/>
      <c r="J41" s="27">
        <f>COUNTIF(J9:J39,"&lt;70")</f>
        <v>2</v>
      </c>
      <c r="K41" s="51">
        <f>COUNTIF(K9:K39,"&lt;70")</f>
        <v>2</v>
      </c>
      <c r="L41" s="56">
        <f>COUNTIF(L9:L39,"&lt;70")</f>
        <v>6</v>
      </c>
      <c r="M41" s="27">
        <f t="shared" ref="M41:Q41" si="1">COUNTIF(M39:M39,"&lt;70")</f>
        <v>0</v>
      </c>
      <c r="N41" s="27">
        <f t="shared" si="1"/>
        <v>0</v>
      </c>
      <c r="O41" s="27">
        <f t="shared" si="1"/>
        <v>0</v>
      </c>
      <c r="P41" s="27">
        <f t="shared" si="1"/>
        <v>0</v>
      </c>
      <c r="Q41" s="27">
        <f t="shared" si="1"/>
        <v>0</v>
      </c>
    </row>
    <row r="42" spans="2:17" x14ac:dyDescent="0.4">
      <c r="C42" s="63"/>
      <c r="D42" s="63"/>
      <c r="E42" s="63"/>
      <c r="H42" s="65" t="s">
        <v>21</v>
      </c>
      <c r="I42" s="65"/>
      <c r="J42" s="27">
        <f>COUNT(J8:J38)</f>
        <v>27</v>
      </c>
      <c r="K42" s="51">
        <f>COUNT(K8:K38)</f>
        <v>27</v>
      </c>
      <c r="L42" s="56">
        <f>COUNT(L8:L38)</f>
        <v>27</v>
      </c>
      <c r="M42" s="27">
        <f t="shared" ref="M42:Q42" si="2">COUNT(M39:M39)</f>
        <v>0</v>
      </c>
      <c r="N42" s="27">
        <f t="shared" si="2"/>
        <v>0</v>
      </c>
      <c r="O42" s="27">
        <f t="shared" si="2"/>
        <v>0</v>
      </c>
      <c r="P42" s="27">
        <f t="shared" si="2"/>
        <v>0</v>
      </c>
      <c r="Q42" s="27">
        <f t="shared" si="2"/>
        <v>0</v>
      </c>
    </row>
    <row r="43" spans="2:17" x14ac:dyDescent="0.4">
      <c r="C43" s="63"/>
      <c r="D43" s="63"/>
      <c r="E43" s="22"/>
      <c r="F43" s="4"/>
      <c r="H43" s="68" t="s">
        <v>16</v>
      </c>
      <c r="I43" s="68"/>
      <c r="J43" s="15">
        <f>J40/J42</f>
        <v>0.92592592592592593</v>
      </c>
      <c r="K43" s="16">
        <f t="shared" ref="K43:Q43" si="3">K40/K42</f>
        <v>0.92592592592592593</v>
      </c>
      <c r="L43" s="16">
        <f t="shared" si="3"/>
        <v>0.77777777777777779</v>
      </c>
      <c r="M43" s="16" t="e">
        <f t="shared" si="3"/>
        <v>#DIV/0!</v>
      </c>
      <c r="N43" s="16" t="e">
        <f t="shared" si="3"/>
        <v>#DIV/0!</v>
      </c>
      <c r="O43" s="16" t="e">
        <f t="shared" si="3"/>
        <v>#DIV/0!</v>
      </c>
      <c r="P43" s="16" t="e">
        <f t="shared" si="3"/>
        <v>#DIV/0!</v>
      </c>
      <c r="Q43" s="16" t="e">
        <f t="shared" si="3"/>
        <v>#REF!</v>
      </c>
    </row>
    <row r="44" spans="2:17" x14ac:dyDescent="0.4">
      <c r="C44" s="63"/>
      <c r="D44" s="63"/>
      <c r="E44" s="22"/>
      <c r="F44" s="4"/>
      <c r="H44" s="68" t="s">
        <v>17</v>
      </c>
      <c r="I44" s="68"/>
      <c r="J44" s="15">
        <f>J41/J42</f>
        <v>7.407407407407407E-2</v>
      </c>
      <c r="K44" s="15">
        <f t="shared" ref="K44:Q44" si="4">K41/K42</f>
        <v>7.407407407407407E-2</v>
      </c>
      <c r="L44" s="16">
        <f t="shared" si="4"/>
        <v>0.22222222222222221</v>
      </c>
      <c r="M44" s="16" t="e">
        <f t="shared" si="4"/>
        <v>#DIV/0!</v>
      </c>
      <c r="N44" s="16" t="e">
        <f t="shared" si="4"/>
        <v>#DIV/0!</v>
      </c>
      <c r="O44" s="16" t="e">
        <f t="shared" si="4"/>
        <v>#DIV/0!</v>
      </c>
      <c r="P44" s="16" t="e">
        <f t="shared" si="4"/>
        <v>#DIV/0!</v>
      </c>
      <c r="Q44" s="16" t="e">
        <f t="shared" si="4"/>
        <v>#DIV/0!</v>
      </c>
    </row>
    <row r="45" spans="2:17" x14ac:dyDescent="0.4">
      <c r="C45" s="63"/>
      <c r="D45" s="63"/>
      <c r="E45" s="11"/>
      <c r="F45" s="4"/>
    </row>
    <row r="46" spans="2:17" x14ac:dyDescent="0.4">
      <c r="C46" s="22"/>
      <c r="D46" s="22"/>
      <c r="E46" s="11"/>
      <c r="F46" s="4"/>
    </row>
    <row r="47" spans="2:17" x14ac:dyDescent="0.4">
      <c r="J47" s="66"/>
      <c r="K47" s="66"/>
      <c r="L47" s="66"/>
      <c r="M47" s="66"/>
      <c r="N47" s="66"/>
      <c r="O47" s="66"/>
      <c r="P47" s="66"/>
    </row>
    <row r="48" spans="2:17" x14ac:dyDescent="0.4">
      <c r="J48" s="67" t="s">
        <v>18</v>
      </c>
      <c r="K48" s="67"/>
      <c r="L48" s="67"/>
      <c r="M48" s="67"/>
      <c r="N48" s="67"/>
      <c r="O48" s="67"/>
      <c r="P48" s="67"/>
    </row>
  </sheetData>
  <mergeCells count="30">
    <mergeCell ref="D6:G6"/>
    <mergeCell ref="I6:J6"/>
    <mergeCell ref="K6:P6"/>
    <mergeCell ref="B2:P2"/>
    <mergeCell ref="C3:P3"/>
    <mergeCell ref="D4:G4"/>
    <mergeCell ref="J4:K4"/>
    <mergeCell ref="N4:O4"/>
    <mergeCell ref="C40:D40"/>
    <mergeCell ref="H40:I40"/>
    <mergeCell ref="C41:D41"/>
    <mergeCell ref="H41:I41"/>
    <mergeCell ref="D8:I8"/>
    <mergeCell ref="C45:D45"/>
    <mergeCell ref="J47:P47"/>
    <mergeCell ref="J48:P48"/>
    <mergeCell ref="C42:E42"/>
    <mergeCell ref="H42:I42"/>
    <mergeCell ref="C43:D43"/>
    <mergeCell ref="H43:I43"/>
    <mergeCell ref="C44:D44"/>
    <mergeCell ref="H44:I44"/>
    <mergeCell ref="N39:O39"/>
    <mergeCell ref="P39:Q39"/>
    <mergeCell ref="B39:C39"/>
    <mergeCell ref="D39:E39"/>
    <mergeCell ref="F39:G39"/>
    <mergeCell ref="H39:I39"/>
    <mergeCell ref="J39:K39"/>
    <mergeCell ref="L39:M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C963-5F12-43AE-B784-C156C1CDA766}">
  <dimension ref="B2:R46"/>
  <sheetViews>
    <sheetView tabSelected="1" topLeftCell="G7" zoomScale="160" zoomScaleNormal="120" workbookViewId="0">
      <selection activeCell="B38" sqref="B38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7" width="7.69140625" style="18" customWidth="1"/>
    <col min="8" max="8" width="1.3046875" style="18" customWidth="1"/>
    <col min="9" max="9" width="4.38281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8" ht="15.9" x14ac:dyDescent="0.45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"/>
      <c r="R2" s="1"/>
    </row>
    <row r="3" spans="2:18" x14ac:dyDescent="0.4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25"/>
      <c r="R3" s="25"/>
    </row>
    <row r="4" spans="2:18" x14ac:dyDescent="0.4">
      <c r="C4" s="18" t="s">
        <v>0</v>
      </c>
      <c r="D4" s="74" t="s">
        <v>262</v>
      </c>
      <c r="E4" s="74"/>
      <c r="F4" s="74"/>
      <c r="G4" s="74"/>
      <c r="I4" s="18" t="s">
        <v>1</v>
      </c>
      <c r="J4" s="69" t="s">
        <v>261</v>
      </c>
      <c r="K4" s="69"/>
      <c r="M4" s="18" t="s">
        <v>2</v>
      </c>
      <c r="N4" s="76" t="s">
        <v>315</v>
      </c>
      <c r="O4" s="76"/>
    </row>
    <row r="5" spans="2:18" ht="6.75" customHeight="1" x14ac:dyDescent="0.4">
      <c r="D5" s="20"/>
      <c r="E5" s="20"/>
      <c r="F5" s="20"/>
      <c r="G5" s="20"/>
    </row>
    <row r="6" spans="2:18" x14ac:dyDescent="0.4">
      <c r="C6" s="18" t="s">
        <v>3</v>
      </c>
      <c r="D6" s="69" t="s">
        <v>206</v>
      </c>
      <c r="E6" s="69"/>
      <c r="F6" s="69"/>
      <c r="G6" s="69"/>
      <c r="I6" s="70" t="s">
        <v>22</v>
      </c>
      <c r="J6" s="70"/>
      <c r="K6" s="71" t="s">
        <v>24</v>
      </c>
      <c r="L6" s="71"/>
      <c r="M6" s="71"/>
      <c r="N6" s="71"/>
      <c r="O6" s="71"/>
      <c r="P6" s="71"/>
    </row>
    <row r="7" spans="2:18" ht="11.25" customHeight="1" x14ac:dyDescent="0.4"/>
    <row r="8" spans="2:18" x14ac:dyDescent="0.4">
      <c r="B8" s="2" t="s">
        <v>4</v>
      </c>
      <c r="C8" s="2" t="s">
        <v>6</v>
      </c>
      <c r="D8" s="75" t="s">
        <v>5</v>
      </c>
      <c r="E8" s="75"/>
      <c r="F8" s="75"/>
      <c r="G8" s="75"/>
      <c r="H8" s="75"/>
      <c r="I8" s="75"/>
      <c r="J8" s="24" t="s">
        <v>7</v>
      </c>
      <c r="K8" s="24" t="s">
        <v>10</v>
      </c>
      <c r="L8" s="24" t="s">
        <v>11</v>
      </c>
      <c r="M8" s="24" t="s">
        <v>12</v>
      </c>
      <c r="N8" s="24"/>
      <c r="O8" s="24"/>
      <c r="P8" s="24"/>
      <c r="Q8" s="5" t="s">
        <v>23</v>
      </c>
    </row>
    <row r="9" spans="2:18" x14ac:dyDescent="0.4">
      <c r="B9" s="23">
        <v>1</v>
      </c>
      <c r="C9" s="34" t="s">
        <v>34</v>
      </c>
      <c r="D9" s="34" t="s">
        <v>59</v>
      </c>
      <c r="E9" s="33"/>
      <c r="F9" s="33"/>
      <c r="G9" s="33"/>
      <c r="H9" s="33"/>
      <c r="I9" s="33"/>
      <c r="J9" s="24">
        <v>90</v>
      </c>
      <c r="K9" s="24">
        <v>100</v>
      </c>
      <c r="L9" s="24">
        <v>0</v>
      </c>
      <c r="M9" s="24">
        <v>0</v>
      </c>
      <c r="N9" s="24"/>
      <c r="O9" s="24"/>
      <c r="P9" s="24"/>
      <c r="Q9" s="6">
        <v>0</v>
      </c>
    </row>
    <row r="10" spans="2:18" x14ac:dyDescent="0.4">
      <c r="B10" s="23">
        <v>2</v>
      </c>
      <c r="C10" s="34" t="s">
        <v>35</v>
      </c>
      <c r="D10" s="34" t="s">
        <v>60</v>
      </c>
      <c r="E10" s="33"/>
      <c r="F10" s="33"/>
      <c r="G10" s="33"/>
      <c r="H10" s="33"/>
      <c r="I10" s="33"/>
      <c r="J10" s="47">
        <v>90</v>
      </c>
      <c r="K10" s="48">
        <v>100</v>
      </c>
      <c r="L10" s="39">
        <v>0</v>
      </c>
      <c r="M10" s="39">
        <v>0</v>
      </c>
      <c r="N10" s="39"/>
      <c r="O10" s="39"/>
      <c r="P10" s="39"/>
      <c r="Q10" s="6">
        <v>0</v>
      </c>
    </row>
    <row r="11" spans="2:18" x14ac:dyDescent="0.4">
      <c r="B11" s="32">
        <v>3</v>
      </c>
      <c r="C11" s="34" t="s">
        <v>31</v>
      </c>
      <c r="D11" s="34" t="s">
        <v>28</v>
      </c>
      <c r="E11" s="33"/>
      <c r="F11" s="33"/>
      <c r="G11" s="33"/>
      <c r="H11" s="33"/>
      <c r="I11" s="33"/>
      <c r="J11" s="47">
        <v>0</v>
      </c>
      <c r="K11" s="39">
        <v>0</v>
      </c>
      <c r="L11" s="39">
        <v>0</v>
      </c>
      <c r="M11" s="39">
        <v>0</v>
      </c>
      <c r="N11" s="39"/>
      <c r="O11" s="39"/>
      <c r="P11" s="39"/>
      <c r="Q11" s="6">
        <v>0</v>
      </c>
    </row>
    <row r="12" spans="2:18" x14ac:dyDescent="0.4">
      <c r="B12" s="32">
        <v>4</v>
      </c>
      <c r="C12" s="34" t="s">
        <v>36</v>
      </c>
      <c r="D12" s="34" t="s">
        <v>61</v>
      </c>
      <c r="E12" s="33"/>
      <c r="F12" s="33"/>
      <c r="G12" s="33"/>
      <c r="H12" s="33"/>
      <c r="I12" s="33"/>
      <c r="J12" s="47">
        <v>90</v>
      </c>
      <c r="K12" s="39">
        <v>100</v>
      </c>
      <c r="L12" s="39">
        <v>0</v>
      </c>
      <c r="M12" s="39">
        <v>0</v>
      </c>
      <c r="N12" s="39"/>
      <c r="O12" s="39"/>
      <c r="P12" s="39"/>
      <c r="Q12" s="6">
        <v>0</v>
      </c>
    </row>
    <row r="13" spans="2:18" x14ac:dyDescent="0.4">
      <c r="B13" s="32">
        <v>5</v>
      </c>
      <c r="C13" s="34" t="s">
        <v>37</v>
      </c>
      <c r="D13" s="34" t="s">
        <v>62</v>
      </c>
      <c r="E13" s="33"/>
      <c r="F13" s="33"/>
      <c r="G13" s="33"/>
      <c r="H13" s="33"/>
      <c r="I13" s="33"/>
      <c r="J13" s="47">
        <v>90</v>
      </c>
      <c r="K13" s="48">
        <v>100</v>
      </c>
      <c r="L13" s="39">
        <v>0</v>
      </c>
      <c r="M13" s="39">
        <v>0</v>
      </c>
      <c r="N13" s="39"/>
      <c r="O13" s="39"/>
      <c r="P13" s="39"/>
      <c r="Q13" s="6">
        <v>0</v>
      </c>
    </row>
    <row r="14" spans="2:18" x14ac:dyDescent="0.4">
      <c r="B14" s="32">
        <v>6</v>
      </c>
      <c r="C14" s="34" t="s">
        <v>38</v>
      </c>
      <c r="D14" s="34" t="s">
        <v>63</v>
      </c>
      <c r="E14" s="33"/>
      <c r="F14" s="33"/>
      <c r="G14" s="33"/>
      <c r="H14" s="33"/>
      <c r="I14" s="33"/>
      <c r="J14" s="47">
        <v>90</v>
      </c>
      <c r="K14" s="48">
        <v>100</v>
      </c>
      <c r="L14" s="39">
        <v>0</v>
      </c>
      <c r="M14" s="39">
        <v>0</v>
      </c>
      <c r="N14" s="39"/>
      <c r="O14" s="39"/>
      <c r="P14" s="39"/>
      <c r="Q14" s="6">
        <v>0</v>
      </c>
    </row>
    <row r="15" spans="2:18" x14ac:dyDescent="0.4">
      <c r="B15" s="32">
        <v>7</v>
      </c>
      <c r="C15" s="34" t="s">
        <v>39</v>
      </c>
      <c r="D15" s="34" t="s">
        <v>64</v>
      </c>
      <c r="E15" s="33"/>
      <c r="F15" s="33"/>
      <c r="G15" s="33"/>
      <c r="H15" s="33"/>
      <c r="I15" s="33"/>
      <c r="J15" s="47">
        <v>90</v>
      </c>
      <c r="K15" s="48">
        <v>100</v>
      </c>
      <c r="L15" s="39">
        <v>0</v>
      </c>
      <c r="M15" s="39">
        <v>0</v>
      </c>
      <c r="N15" s="39"/>
      <c r="O15" s="39"/>
      <c r="P15" s="39"/>
      <c r="Q15" s="6">
        <v>0</v>
      </c>
    </row>
    <row r="16" spans="2:18" x14ac:dyDescent="0.4">
      <c r="B16" s="32">
        <v>8</v>
      </c>
      <c r="C16" s="34" t="s">
        <v>32</v>
      </c>
      <c r="D16" s="34" t="s">
        <v>29</v>
      </c>
      <c r="E16" s="33"/>
      <c r="F16" s="33"/>
      <c r="G16" s="33"/>
      <c r="H16" s="33"/>
      <c r="I16" s="33"/>
      <c r="J16" s="47">
        <v>70</v>
      </c>
      <c r="K16" s="48">
        <v>100</v>
      </c>
      <c r="L16" s="39">
        <v>0</v>
      </c>
      <c r="M16" s="39">
        <v>0</v>
      </c>
      <c r="N16" s="39"/>
      <c r="O16" s="39"/>
      <c r="P16" s="39"/>
      <c r="Q16" s="6">
        <v>0</v>
      </c>
    </row>
    <row r="17" spans="2:17" x14ac:dyDescent="0.4">
      <c r="B17" s="32">
        <v>9</v>
      </c>
      <c r="C17" s="34" t="s">
        <v>40</v>
      </c>
      <c r="D17" s="34" t="s">
        <v>65</v>
      </c>
      <c r="E17" s="33"/>
      <c r="F17" s="33"/>
      <c r="G17" s="33"/>
      <c r="H17" s="33"/>
      <c r="I17" s="33"/>
      <c r="J17" s="47">
        <v>90</v>
      </c>
      <c r="K17" s="39">
        <v>100</v>
      </c>
      <c r="L17" s="39">
        <v>0</v>
      </c>
      <c r="M17" s="39">
        <v>0</v>
      </c>
      <c r="N17" s="39"/>
      <c r="O17" s="39"/>
      <c r="P17" s="39"/>
      <c r="Q17" s="6">
        <v>0</v>
      </c>
    </row>
    <row r="18" spans="2:17" x14ac:dyDescent="0.4">
      <c r="B18" s="32">
        <v>10</v>
      </c>
      <c r="C18" s="34" t="s">
        <v>41</v>
      </c>
      <c r="D18" s="34" t="s">
        <v>66</v>
      </c>
      <c r="E18" s="33"/>
      <c r="F18" s="33"/>
      <c r="G18" s="33"/>
      <c r="H18" s="33"/>
      <c r="I18" s="33"/>
      <c r="J18" s="47">
        <v>90</v>
      </c>
      <c r="K18" s="48">
        <v>100</v>
      </c>
      <c r="L18" s="39">
        <v>0</v>
      </c>
      <c r="M18" s="39">
        <v>0</v>
      </c>
      <c r="N18" s="39"/>
      <c r="O18" s="39"/>
      <c r="P18" s="39"/>
      <c r="Q18" s="6">
        <v>0</v>
      </c>
    </row>
    <row r="19" spans="2:17" x14ac:dyDescent="0.4">
      <c r="B19" s="32">
        <v>11</v>
      </c>
      <c r="C19" s="34" t="s">
        <v>42</v>
      </c>
      <c r="D19" s="34" t="s">
        <v>67</v>
      </c>
      <c r="E19" s="33"/>
      <c r="F19" s="33"/>
      <c r="G19" s="33"/>
      <c r="H19" s="33"/>
      <c r="I19" s="33"/>
      <c r="J19" s="47">
        <v>90</v>
      </c>
      <c r="K19" s="48">
        <v>100</v>
      </c>
      <c r="L19" s="39">
        <v>0</v>
      </c>
      <c r="M19" s="39">
        <v>0</v>
      </c>
      <c r="N19" s="39"/>
      <c r="O19" s="39"/>
      <c r="P19" s="39"/>
      <c r="Q19" s="6">
        <v>0</v>
      </c>
    </row>
    <row r="20" spans="2:17" s="34" customFormat="1" x14ac:dyDescent="0.4">
      <c r="B20" s="32">
        <v>12</v>
      </c>
      <c r="C20" s="34" t="s">
        <v>43</v>
      </c>
      <c r="D20" s="34" t="s">
        <v>68</v>
      </c>
      <c r="E20" s="33"/>
      <c r="F20" s="33"/>
      <c r="G20" s="33"/>
      <c r="H20" s="33"/>
      <c r="I20" s="33"/>
      <c r="J20" s="47">
        <v>90</v>
      </c>
      <c r="K20" s="48">
        <v>100</v>
      </c>
      <c r="L20" s="39">
        <v>0</v>
      </c>
      <c r="M20" s="39">
        <v>0</v>
      </c>
      <c r="N20" s="39"/>
      <c r="O20" s="39"/>
      <c r="P20" s="39"/>
      <c r="Q20" s="6">
        <v>0</v>
      </c>
    </row>
    <row r="21" spans="2:17" s="34" customFormat="1" x14ac:dyDescent="0.4">
      <c r="B21" s="32">
        <v>13</v>
      </c>
      <c r="C21" s="34" t="s">
        <v>44</v>
      </c>
      <c r="D21" s="34" t="s">
        <v>69</v>
      </c>
      <c r="E21" s="33"/>
      <c r="F21" s="33"/>
      <c r="G21" s="33"/>
      <c r="H21" s="33"/>
      <c r="I21" s="33"/>
      <c r="J21" s="47">
        <v>90</v>
      </c>
      <c r="K21" s="48">
        <v>100</v>
      </c>
      <c r="L21" s="39">
        <v>0</v>
      </c>
      <c r="M21" s="39">
        <v>0</v>
      </c>
      <c r="N21" s="39"/>
      <c r="O21" s="39"/>
      <c r="P21" s="39"/>
      <c r="Q21" s="6">
        <v>0</v>
      </c>
    </row>
    <row r="22" spans="2:17" s="34" customFormat="1" x14ac:dyDescent="0.4">
      <c r="B22" s="32">
        <v>14</v>
      </c>
      <c r="C22" s="34" t="s">
        <v>45</v>
      </c>
      <c r="D22" s="34" t="s">
        <v>70</v>
      </c>
      <c r="E22" s="33"/>
      <c r="F22" s="33"/>
      <c r="G22" s="33"/>
      <c r="H22" s="33"/>
      <c r="I22" s="33"/>
      <c r="J22" s="47">
        <v>90</v>
      </c>
      <c r="K22" s="48">
        <v>100</v>
      </c>
      <c r="L22" s="39">
        <v>0</v>
      </c>
      <c r="M22" s="39">
        <v>0</v>
      </c>
      <c r="N22" s="39"/>
      <c r="O22" s="39"/>
      <c r="P22" s="39"/>
      <c r="Q22" s="6">
        <v>0</v>
      </c>
    </row>
    <row r="23" spans="2:17" s="34" customFormat="1" x14ac:dyDescent="0.4">
      <c r="B23" s="32">
        <v>15</v>
      </c>
      <c r="C23" s="34" t="s">
        <v>46</v>
      </c>
      <c r="D23" s="34" t="s">
        <v>71</v>
      </c>
      <c r="E23" s="33"/>
      <c r="F23" s="33"/>
      <c r="G23" s="33"/>
      <c r="H23" s="33"/>
      <c r="I23" s="33"/>
      <c r="J23" s="47">
        <v>90</v>
      </c>
      <c r="K23" s="48">
        <v>100</v>
      </c>
      <c r="L23" s="39">
        <v>0</v>
      </c>
      <c r="M23" s="39">
        <v>0</v>
      </c>
      <c r="N23" s="39"/>
      <c r="O23" s="39"/>
      <c r="P23" s="39"/>
      <c r="Q23" s="6">
        <v>0</v>
      </c>
    </row>
    <row r="24" spans="2:17" s="34" customFormat="1" x14ac:dyDescent="0.4">
      <c r="B24" s="32">
        <v>16</v>
      </c>
      <c r="C24" s="34" t="s">
        <v>47</v>
      </c>
      <c r="D24" s="34" t="s">
        <v>72</v>
      </c>
      <c r="E24" s="33"/>
      <c r="F24" s="33"/>
      <c r="G24" s="33"/>
      <c r="H24" s="33"/>
      <c r="I24" s="33"/>
      <c r="J24" s="47">
        <v>90</v>
      </c>
      <c r="K24" s="48">
        <v>100</v>
      </c>
      <c r="L24" s="39">
        <v>0</v>
      </c>
      <c r="M24" s="39">
        <v>0</v>
      </c>
      <c r="N24" s="39"/>
      <c r="O24" s="39"/>
      <c r="P24" s="39"/>
      <c r="Q24" s="6">
        <v>0</v>
      </c>
    </row>
    <row r="25" spans="2:17" s="34" customFormat="1" x14ac:dyDescent="0.4">
      <c r="B25" s="32">
        <v>17</v>
      </c>
      <c r="C25" s="34" t="s">
        <v>48</v>
      </c>
      <c r="D25" s="34" t="s">
        <v>73</v>
      </c>
      <c r="E25" s="33"/>
      <c r="F25" s="33"/>
      <c r="G25" s="33"/>
      <c r="H25" s="33"/>
      <c r="I25" s="33"/>
      <c r="J25" s="47">
        <v>90</v>
      </c>
      <c r="K25" s="48">
        <v>100</v>
      </c>
      <c r="L25" s="39">
        <v>0</v>
      </c>
      <c r="M25" s="39">
        <v>0</v>
      </c>
      <c r="N25" s="39"/>
      <c r="O25" s="39"/>
      <c r="P25" s="39"/>
      <c r="Q25" s="6">
        <v>0</v>
      </c>
    </row>
    <row r="26" spans="2:17" s="34" customFormat="1" x14ac:dyDescent="0.4">
      <c r="B26" s="32">
        <v>18</v>
      </c>
      <c r="C26" s="34" t="s">
        <v>49</v>
      </c>
      <c r="D26" s="34" t="s">
        <v>74</v>
      </c>
      <c r="E26" s="33"/>
      <c r="F26" s="33"/>
      <c r="G26" s="33"/>
      <c r="H26" s="33"/>
      <c r="I26" s="33"/>
      <c r="J26" s="47">
        <v>90</v>
      </c>
      <c r="K26" s="48">
        <v>100</v>
      </c>
      <c r="L26" s="39">
        <v>0</v>
      </c>
      <c r="M26" s="39">
        <v>0</v>
      </c>
      <c r="N26" s="39"/>
      <c r="O26" s="39"/>
      <c r="P26" s="39"/>
      <c r="Q26" s="6">
        <v>0</v>
      </c>
    </row>
    <row r="27" spans="2:17" s="34" customFormat="1" x14ac:dyDescent="0.4">
      <c r="B27" s="32">
        <v>19</v>
      </c>
      <c r="C27" s="34" t="s">
        <v>33</v>
      </c>
      <c r="D27" s="34" t="s">
        <v>30</v>
      </c>
      <c r="E27" s="33"/>
      <c r="F27" s="33"/>
      <c r="G27" s="33"/>
      <c r="H27" s="33"/>
      <c r="I27" s="33"/>
      <c r="J27" s="47">
        <v>0</v>
      </c>
      <c r="K27" s="39">
        <v>80</v>
      </c>
      <c r="L27" s="39">
        <v>0</v>
      </c>
      <c r="M27" s="39">
        <v>0</v>
      </c>
      <c r="N27" s="39"/>
      <c r="O27" s="39"/>
      <c r="P27" s="39"/>
      <c r="Q27" s="6">
        <v>0</v>
      </c>
    </row>
    <row r="28" spans="2:17" s="34" customFormat="1" x14ac:dyDescent="0.4">
      <c r="B28" s="32">
        <v>20</v>
      </c>
      <c r="C28" s="34" t="s">
        <v>50</v>
      </c>
      <c r="D28" s="34" t="s">
        <v>75</v>
      </c>
      <c r="E28" s="37"/>
      <c r="F28" s="37"/>
      <c r="G28" s="37"/>
      <c r="H28" s="37"/>
      <c r="I28" s="37"/>
      <c r="J28" s="47">
        <v>90</v>
      </c>
      <c r="K28" s="39">
        <v>90</v>
      </c>
      <c r="L28" s="39">
        <v>0</v>
      </c>
      <c r="M28" s="39">
        <v>0</v>
      </c>
      <c r="N28" s="39"/>
      <c r="O28" s="39"/>
      <c r="P28" s="39"/>
      <c r="Q28" s="6">
        <v>0</v>
      </c>
    </row>
    <row r="29" spans="2:17" s="34" customFormat="1" x14ac:dyDescent="0.4">
      <c r="B29" s="32">
        <v>21</v>
      </c>
      <c r="C29" s="34" t="s">
        <v>51</v>
      </c>
      <c r="D29" s="34" t="s">
        <v>76</v>
      </c>
      <c r="E29" s="37"/>
      <c r="F29" s="37"/>
      <c r="G29" s="37"/>
      <c r="H29" s="37"/>
      <c r="I29" s="37"/>
      <c r="J29" s="47">
        <v>90</v>
      </c>
      <c r="K29" s="39">
        <v>100</v>
      </c>
      <c r="L29" s="39">
        <v>0</v>
      </c>
      <c r="M29" s="39">
        <v>0</v>
      </c>
      <c r="N29" s="39"/>
      <c r="O29" s="39"/>
      <c r="P29" s="39"/>
      <c r="Q29" s="6">
        <v>0</v>
      </c>
    </row>
    <row r="30" spans="2:17" s="34" customFormat="1" x14ac:dyDescent="0.4">
      <c r="B30" s="32">
        <v>22</v>
      </c>
      <c r="C30" s="34" t="s">
        <v>52</v>
      </c>
      <c r="D30" s="34" t="s">
        <v>77</v>
      </c>
      <c r="E30" s="37"/>
      <c r="F30" s="37"/>
      <c r="G30" s="37"/>
      <c r="H30" s="37"/>
      <c r="I30" s="37"/>
      <c r="J30" s="47">
        <v>90</v>
      </c>
      <c r="K30" s="48">
        <v>100</v>
      </c>
      <c r="L30" s="39">
        <v>0</v>
      </c>
      <c r="M30" s="39">
        <v>0</v>
      </c>
      <c r="N30" s="39"/>
      <c r="O30" s="39"/>
      <c r="P30" s="39"/>
      <c r="Q30" s="6">
        <v>0</v>
      </c>
    </row>
    <row r="31" spans="2:17" s="34" customFormat="1" x14ac:dyDescent="0.4">
      <c r="B31" s="32">
        <v>23</v>
      </c>
      <c r="C31" s="34" t="s">
        <v>53</v>
      </c>
      <c r="D31" s="34" t="s">
        <v>78</v>
      </c>
      <c r="E31" s="37"/>
      <c r="F31" s="37"/>
      <c r="G31" s="37"/>
      <c r="H31" s="37"/>
      <c r="I31" s="37"/>
      <c r="J31" s="47">
        <v>90</v>
      </c>
      <c r="K31" s="48">
        <v>100</v>
      </c>
      <c r="L31" s="39">
        <v>0</v>
      </c>
      <c r="M31" s="39">
        <v>0</v>
      </c>
      <c r="N31" s="39"/>
      <c r="O31" s="39"/>
      <c r="P31" s="39"/>
      <c r="Q31" s="6">
        <v>0</v>
      </c>
    </row>
    <row r="32" spans="2:17" s="34" customFormat="1" x14ac:dyDescent="0.4">
      <c r="B32" s="32">
        <v>24</v>
      </c>
      <c r="C32" s="34" t="s">
        <v>54</v>
      </c>
      <c r="D32" s="34" t="s">
        <v>79</v>
      </c>
      <c r="E32" s="37"/>
      <c r="F32" s="37"/>
      <c r="G32" s="37"/>
      <c r="H32" s="37"/>
      <c r="I32" s="37"/>
      <c r="J32" s="47">
        <v>90</v>
      </c>
      <c r="K32" s="48">
        <v>100</v>
      </c>
      <c r="L32" s="39">
        <v>0</v>
      </c>
      <c r="M32" s="39">
        <v>0</v>
      </c>
      <c r="N32" s="39"/>
      <c r="O32" s="39"/>
      <c r="P32" s="39"/>
      <c r="Q32" s="6">
        <v>0</v>
      </c>
    </row>
    <row r="33" spans="2:17" s="34" customFormat="1" x14ac:dyDescent="0.4">
      <c r="B33" s="32">
        <v>25</v>
      </c>
      <c r="C33" s="34" t="s">
        <v>55</v>
      </c>
      <c r="D33" s="34" t="s">
        <v>80</v>
      </c>
      <c r="E33" s="33"/>
      <c r="F33" s="33"/>
      <c r="G33" s="33"/>
      <c r="H33" s="33"/>
      <c r="I33" s="33"/>
      <c r="J33" s="47">
        <v>90</v>
      </c>
      <c r="K33" s="48">
        <v>100</v>
      </c>
      <c r="L33" s="39">
        <v>0</v>
      </c>
      <c r="M33" s="39">
        <v>0</v>
      </c>
      <c r="N33" s="39"/>
      <c r="O33" s="39"/>
      <c r="P33" s="39"/>
      <c r="Q33" s="6">
        <v>0</v>
      </c>
    </row>
    <row r="34" spans="2:17" s="34" customFormat="1" x14ac:dyDescent="0.4">
      <c r="B34" s="32">
        <v>26</v>
      </c>
      <c r="C34" s="34" t="s">
        <v>56</v>
      </c>
      <c r="D34" s="34" t="s">
        <v>81</v>
      </c>
      <c r="E34" s="33"/>
      <c r="F34" s="33"/>
      <c r="G34" s="33"/>
      <c r="H34" s="33"/>
      <c r="I34" s="33"/>
      <c r="J34" s="47">
        <v>90</v>
      </c>
      <c r="K34" s="48">
        <v>100</v>
      </c>
      <c r="L34" s="39">
        <v>0</v>
      </c>
      <c r="M34" s="39">
        <v>0</v>
      </c>
      <c r="N34" s="39"/>
      <c r="O34" s="39"/>
      <c r="P34" s="39"/>
      <c r="Q34" s="6">
        <v>0</v>
      </c>
    </row>
    <row r="35" spans="2:17" s="34" customFormat="1" x14ac:dyDescent="0.4">
      <c r="B35" s="32">
        <v>27</v>
      </c>
      <c r="C35" s="34" t="s">
        <v>57</v>
      </c>
      <c r="D35" s="34" t="s">
        <v>82</v>
      </c>
      <c r="E35" s="33"/>
      <c r="F35" s="33"/>
      <c r="G35" s="33"/>
      <c r="H35" s="33"/>
      <c r="I35" s="33"/>
      <c r="J35" s="47">
        <v>90</v>
      </c>
      <c r="K35" s="48">
        <v>100</v>
      </c>
      <c r="L35" s="39">
        <v>0</v>
      </c>
      <c r="M35" s="39">
        <v>0</v>
      </c>
      <c r="N35" s="39"/>
      <c r="O35" s="39"/>
      <c r="P35" s="39"/>
      <c r="Q35" s="6">
        <v>0</v>
      </c>
    </row>
    <row r="36" spans="2:17" s="34" customFormat="1" x14ac:dyDescent="0.4">
      <c r="B36" s="32">
        <v>28</v>
      </c>
      <c r="C36" s="34" t="s">
        <v>58</v>
      </c>
      <c r="D36" s="34" t="s">
        <v>83</v>
      </c>
      <c r="E36" s="33"/>
      <c r="F36" s="33"/>
      <c r="G36" s="33"/>
      <c r="H36" s="33"/>
      <c r="I36" s="33"/>
      <c r="J36" s="47">
        <v>90</v>
      </c>
      <c r="K36" s="48">
        <v>100</v>
      </c>
      <c r="L36" s="39">
        <v>0</v>
      </c>
      <c r="M36" s="39">
        <v>0</v>
      </c>
      <c r="N36" s="39"/>
      <c r="O36" s="39"/>
      <c r="P36" s="39"/>
      <c r="Q36" s="6">
        <v>0</v>
      </c>
    </row>
    <row r="37" spans="2:17" ht="15" thickBot="1" x14ac:dyDescent="0.45">
      <c r="B37" s="32">
        <v>29</v>
      </c>
      <c r="C37" s="34" t="s">
        <v>26</v>
      </c>
      <c r="D37" s="34" t="s">
        <v>27</v>
      </c>
      <c r="E37" s="33"/>
      <c r="F37" s="33"/>
      <c r="G37" s="33"/>
      <c r="H37" s="33"/>
      <c r="I37" s="33"/>
      <c r="J37" s="47">
        <v>0</v>
      </c>
      <c r="K37" s="2">
        <v>0</v>
      </c>
      <c r="L37" s="2"/>
      <c r="M37" s="2"/>
      <c r="N37" s="2"/>
      <c r="O37" s="2"/>
      <c r="P37" s="2"/>
      <c r="Q37" s="6"/>
    </row>
    <row r="38" spans="2:17" x14ac:dyDescent="0.4">
      <c r="C38" s="77"/>
      <c r="D38" s="77"/>
      <c r="E38" s="22"/>
      <c r="H38" s="64" t="s">
        <v>19</v>
      </c>
      <c r="I38" s="64"/>
      <c r="J38" s="26">
        <f t="shared" ref="J38:P38" si="0">COUNTIF(J9:J37,"&gt;=70")</f>
        <v>26</v>
      </c>
      <c r="K38" s="26">
        <f t="shared" si="0"/>
        <v>27</v>
      </c>
      <c r="L38" s="26">
        <f t="shared" si="0"/>
        <v>0</v>
      </c>
      <c r="M38" s="26">
        <f t="shared" si="0"/>
        <v>0</v>
      </c>
      <c r="N38" s="26">
        <f t="shared" si="0"/>
        <v>0</v>
      </c>
      <c r="O38" s="26">
        <f t="shared" si="0"/>
        <v>0</v>
      </c>
      <c r="P38" s="26">
        <f t="shared" si="0"/>
        <v>0</v>
      </c>
      <c r="Q38" s="17">
        <f>COUNTIF(Q9:Q36,"&gt;=70")</f>
        <v>0</v>
      </c>
    </row>
    <row r="39" spans="2:17" x14ac:dyDescent="0.4">
      <c r="C39" s="63"/>
      <c r="D39" s="63"/>
      <c r="E39" s="11"/>
      <c r="H39" s="65" t="s">
        <v>20</v>
      </c>
      <c r="I39" s="65"/>
      <c r="J39" s="27">
        <f t="shared" ref="J39:Q39" si="1">COUNTIF(J9:J37,"&lt;70")</f>
        <v>3</v>
      </c>
      <c r="K39" s="27">
        <f t="shared" si="1"/>
        <v>2</v>
      </c>
      <c r="L39" s="27">
        <f t="shared" si="1"/>
        <v>28</v>
      </c>
      <c r="M39" s="27">
        <f t="shared" si="1"/>
        <v>28</v>
      </c>
      <c r="N39" s="27">
        <f t="shared" si="1"/>
        <v>0</v>
      </c>
      <c r="O39" s="27">
        <f t="shared" si="1"/>
        <v>0</v>
      </c>
      <c r="P39" s="27">
        <f t="shared" si="1"/>
        <v>0</v>
      </c>
      <c r="Q39" s="27">
        <f t="shared" si="1"/>
        <v>28</v>
      </c>
    </row>
    <row r="40" spans="2:17" x14ac:dyDescent="0.4">
      <c r="C40" s="63"/>
      <c r="D40" s="63"/>
      <c r="E40" s="63"/>
      <c r="H40" s="65" t="s">
        <v>21</v>
      </c>
      <c r="I40" s="65"/>
      <c r="J40" s="27">
        <f t="shared" ref="J40:Q40" si="2">COUNT(J9:J37)</f>
        <v>29</v>
      </c>
      <c r="K40" s="27">
        <f t="shared" si="2"/>
        <v>29</v>
      </c>
      <c r="L40" s="27">
        <f t="shared" si="2"/>
        <v>28</v>
      </c>
      <c r="M40" s="27">
        <f t="shared" si="2"/>
        <v>28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28</v>
      </c>
    </row>
    <row r="41" spans="2:17" x14ac:dyDescent="0.4">
      <c r="C41" s="63"/>
      <c r="D41" s="63"/>
      <c r="E41" s="22"/>
      <c r="F41" s="4"/>
      <c r="H41" s="68" t="s">
        <v>16</v>
      </c>
      <c r="I41" s="68"/>
      <c r="J41" s="15">
        <f>J38/J40</f>
        <v>0.89655172413793105</v>
      </c>
      <c r="K41" s="16">
        <f t="shared" ref="K41:Q41" si="3">K38/K40</f>
        <v>0.93103448275862066</v>
      </c>
      <c r="L41" s="16">
        <f t="shared" si="3"/>
        <v>0</v>
      </c>
      <c r="M41" s="16">
        <f t="shared" si="3"/>
        <v>0</v>
      </c>
      <c r="N41" s="16" t="e">
        <f t="shared" si="3"/>
        <v>#DIV/0!</v>
      </c>
      <c r="O41" s="16" t="e">
        <f t="shared" si="3"/>
        <v>#DIV/0!</v>
      </c>
      <c r="P41" s="16" t="e">
        <f t="shared" si="3"/>
        <v>#DIV/0!</v>
      </c>
      <c r="Q41" s="16">
        <f t="shared" si="3"/>
        <v>0</v>
      </c>
    </row>
    <row r="42" spans="2:17" x14ac:dyDescent="0.4">
      <c r="C42" s="63"/>
      <c r="D42" s="63"/>
      <c r="E42" s="22"/>
      <c r="F42" s="4"/>
      <c r="H42" s="68" t="s">
        <v>17</v>
      </c>
      <c r="I42" s="68"/>
      <c r="J42" s="15">
        <f>J39/J40</f>
        <v>0.10344827586206896</v>
      </c>
      <c r="K42" s="15">
        <f t="shared" ref="K42:Q42" si="4">K39/K40</f>
        <v>6.8965517241379309E-2</v>
      </c>
      <c r="L42" s="16">
        <f t="shared" si="4"/>
        <v>1</v>
      </c>
      <c r="M42" s="16">
        <f t="shared" si="4"/>
        <v>1</v>
      </c>
      <c r="N42" s="16" t="e">
        <f t="shared" si="4"/>
        <v>#DIV/0!</v>
      </c>
      <c r="O42" s="16" t="e">
        <f t="shared" si="4"/>
        <v>#DIV/0!</v>
      </c>
      <c r="P42" s="16" t="e">
        <f t="shared" si="4"/>
        <v>#DIV/0!</v>
      </c>
      <c r="Q42" s="16">
        <f t="shared" si="4"/>
        <v>1</v>
      </c>
    </row>
    <row r="43" spans="2:17" x14ac:dyDescent="0.4">
      <c r="C43" s="63"/>
      <c r="D43" s="63"/>
      <c r="E43" s="11"/>
      <c r="F43" s="4"/>
    </row>
    <row r="44" spans="2:17" x14ac:dyDescent="0.4">
      <c r="C44" s="22"/>
      <c r="D44" s="22"/>
      <c r="E44" s="11"/>
      <c r="F44" s="4"/>
    </row>
    <row r="45" spans="2:17" x14ac:dyDescent="0.4">
      <c r="J45" s="66"/>
      <c r="K45" s="66"/>
      <c r="L45" s="66"/>
      <c r="M45" s="66"/>
      <c r="N45" s="66"/>
      <c r="O45" s="66"/>
      <c r="P45" s="66"/>
    </row>
    <row r="46" spans="2:17" x14ac:dyDescent="0.4">
      <c r="J46" s="67" t="s">
        <v>18</v>
      </c>
      <c r="K46" s="67"/>
      <c r="L46" s="67"/>
      <c r="M46" s="67"/>
      <c r="N46" s="67"/>
      <c r="O46" s="67"/>
      <c r="P46" s="67"/>
    </row>
  </sheetData>
  <mergeCells count="22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8:D38"/>
    <mergeCell ref="H38:I38"/>
    <mergeCell ref="C39:D39"/>
    <mergeCell ref="H39:I39"/>
    <mergeCell ref="C43:D43"/>
    <mergeCell ref="J45:P45"/>
    <mergeCell ref="J46:P46"/>
    <mergeCell ref="C40:E40"/>
    <mergeCell ref="H40:I40"/>
    <mergeCell ref="C41:D41"/>
    <mergeCell ref="H41:I41"/>
    <mergeCell ref="C42:D42"/>
    <mergeCell ref="H42:I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E4C9-2424-4865-960E-3F5464BE41CD}">
  <dimension ref="B2:S42"/>
  <sheetViews>
    <sheetView topLeftCell="E5" zoomScale="175" zoomScaleNormal="175" workbookViewId="0">
      <selection activeCell="S9" sqref="S9:T11"/>
    </sheetView>
  </sheetViews>
  <sheetFormatPr baseColWidth="10" defaultRowHeight="14.6" x14ac:dyDescent="0.4"/>
  <cols>
    <col min="1" max="1" width="1.3046875" style="34" customWidth="1"/>
    <col min="2" max="2" width="5" style="34" customWidth="1"/>
    <col min="3" max="3" width="10.84375" style="34" customWidth="1"/>
    <col min="4" max="4" width="7.765625" style="34" customWidth="1"/>
    <col min="5" max="6" width="7.69140625" style="34" customWidth="1"/>
    <col min="7" max="7" width="9.4609375" style="34" customWidth="1"/>
    <col min="8" max="8" width="1.3046875" style="34" customWidth="1"/>
    <col min="9" max="9" width="10.921875" style="34" customWidth="1"/>
    <col min="10" max="10" width="7.15234375" style="34" customWidth="1"/>
    <col min="11" max="12" width="5.69140625" style="34" customWidth="1"/>
    <col min="13" max="13" width="6.3828125" style="34" customWidth="1"/>
    <col min="14" max="16" width="5.69140625" style="34" customWidth="1"/>
    <col min="17" max="17" width="8.69140625" style="34" customWidth="1"/>
    <col min="18" max="18" width="5.69140625" style="34" customWidth="1"/>
    <col min="19" max="19" width="10.07421875" style="34" customWidth="1"/>
    <col min="20" max="16384" width="11.07421875" style="34"/>
  </cols>
  <sheetData>
    <row r="2" spans="2:19" ht="15.9" x14ac:dyDescent="0.45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"/>
      <c r="R2" s="1"/>
    </row>
    <row r="3" spans="2:19" x14ac:dyDescent="0.4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46"/>
      <c r="R3" s="46"/>
    </row>
    <row r="4" spans="2:19" x14ac:dyDescent="0.4">
      <c r="C4" s="34" t="s">
        <v>0</v>
      </c>
      <c r="D4" s="74" t="s">
        <v>264</v>
      </c>
      <c r="E4" s="74"/>
      <c r="F4" s="74"/>
      <c r="G4" s="74"/>
      <c r="I4" s="34" t="s">
        <v>1</v>
      </c>
      <c r="J4" s="69" t="s">
        <v>263</v>
      </c>
      <c r="K4" s="69"/>
      <c r="M4" s="34" t="s">
        <v>2</v>
      </c>
      <c r="N4" s="76" t="s">
        <v>315</v>
      </c>
      <c r="O4" s="76"/>
    </row>
    <row r="5" spans="2:19" ht="6.75" customHeight="1" x14ac:dyDescent="0.4">
      <c r="D5" s="20"/>
      <c r="E5" s="20"/>
      <c r="F5" s="20"/>
      <c r="G5" s="20"/>
    </row>
    <row r="6" spans="2:19" x14ac:dyDescent="0.4">
      <c r="C6" s="34" t="s">
        <v>3</v>
      </c>
      <c r="D6" s="69" t="s">
        <v>206</v>
      </c>
      <c r="E6" s="69"/>
      <c r="F6" s="69"/>
      <c r="G6" s="69"/>
      <c r="I6" s="70" t="s">
        <v>22</v>
      </c>
      <c r="J6" s="70"/>
      <c r="K6" s="71" t="s">
        <v>24</v>
      </c>
      <c r="L6" s="71"/>
      <c r="M6" s="71"/>
      <c r="N6" s="71"/>
      <c r="O6" s="71"/>
      <c r="P6" s="71"/>
    </row>
    <row r="7" spans="2:19" ht="11.25" customHeight="1" x14ac:dyDescent="0.4"/>
    <row r="8" spans="2:19" ht="15" thickBot="1" x14ac:dyDescent="0.45">
      <c r="B8" s="2" t="s">
        <v>4</v>
      </c>
      <c r="C8" s="2" t="s">
        <v>6</v>
      </c>
      <c r="D8" s="75" t="s">
        <v>5</v>
      </c>
      <c r="E8" s="75"/>
      <c r="F8" s="75"/>
      <c r="G8" s="75"/>
      <c r="H8" s="75"/>
      <c r="I8" s="75"/>
      <c r="J8" s="47" t="s">
        <v>7</v>
      </c>
      <c r="K8" s="47" t="s">
        <v>10</v>
      </c>
      <c r="L8" s="47" t="s">
        <v>11</v>
      </c>
      <c r="M8" s="47" t="s">
        <v>12</v>
      </c>
      <c r="N8" s="47"/>
      <c r="O8" s="47"/>
      <c r="P8" s="47"/>
      <c r="Q8" s="5" t="s">
        <v>23</v>
      </c>
    </row>
    <row r="9" spans="2:19" ht="21" thickBot="1" x14ac:dyDescent="0.6">
      <c r="B9" s="32">
        <v>1</v>
      </c>
      <c r="C9" s="49" t="s">
        <v>265</v>
      </c>
      <c r="D9" s="34" t="s">
        <v>291</v>
      </c>
      <c r="E9" s="47"/>
      <c r="F9" s="47"/>
      <c r="G9" s="47"/>
      <c r="H9" s="47"/>
      <c r="I9" s="47"/>
      <c r="J9" s="47">
        <v>100</v>
      </c>
      <c r="K9" s="47">
        <v>100</v>
      </c>
      <c r="L9" s="47">
        <v>100</v>
      </c>
      <c r="M9" s="47">
        <v>0</v>
      </c>
      <c r="N9" s="47"/>
      <c r="O9" s="47"/>
      <c r="P9" s="47"/>
      <c r="Q9" s="6">
        <v>0</v>
      </c>
      <c r="S9" s="58"/>
    </row>
    <row r="10" spans="2:19" ht="21" thickBot="1" x14ac:dyDescent="0.6">
      <c r="B10" s="32">
        <v>2</v>
      </c>
      <c r="C10" s="50" t="s">
        <v>266</v>
      </c>
      <c r="D10" s="34" t="s">
        <v>292</v>
      </c>
      <c r="E10" s="47"/>
      <c r="F10" s="47"/>
      <c r="G10" s="47"/>
      <c r="H10" s="47"/>
      <c r="I10" s="47"/>
      <c r="J10" s="47">
        <v>100</v>
      </c>
      <c r="K10" s="48">
        <v>100</v>
      </c>
      <c r="L10" s="54">
        <v>100</v>
      </c>
      <c r="M10" s="47">
        <v>0</v>
      </c>
      <c r="N10" s="47"/>
      <c r="O10" s="47"/>
      <c r="P10" s="47"/>
      <c r="Q10" s="6">
        <v>0</v>
      </c>
      <c r="S10" s="58"/>
    </row>
    <row r="11" spans="2:19" ht="15" thickBot="1" x14ac:dyDescent="0.45">
      <c r="B11" s="32">
        <v>3</v>
      </c>
      <c r="C11" s="50" t="s">
        <v>267</v>
      </c>
      <c r="D11" s="34" t="s">
        <v>293</v>
      </c>
      <c r="E11" s="47"/>
      <c r="F11" s="47"/>
      <c r="G11" s="47"/>
      <c r="H11" s="47"/>
      <c r="I11" s="47"/>
      <c r="J11" s="47">
        <v>100</v>
      </c>
      <c r="K11" s="48">
        <v>100</v>
      </c>
      <c r="L11" s="54">
        <v>100</v>
      </c>
      <c r="M11" s="47">
        <v>0</v>
      </c>
      <c r="N11" s="47"/>
      <c r="O11" s="47"/>
      <c r="P11" s="47"/>
      <c r="Q11" s="6">
        <v>0</v>
      </c>
    </row>
    <row r="12" spans="2:19" ht="15" thickBot="1" x14ac:dyDescent="0.45">
      <c r="B12" s="32">
        <v>4</v>
      </c>
      <c r="C12" s="50" t="s">
        <v>268</v>
      </c>
      <c r="D12" s="34" t="s">
        <v>294</v>
      </c>
      <c r="E12" s="47"/>
      <c r="F12" s="47"/>
      <c r="G12" s="47"/>
      <c r="H12" s="47"/>
      <c r="I12" s="47"/>
      <c r="J12" s="47">
        <v>80</v>
      </c>
      <c r="K12" s="48">
        <v>100</v>
      </c>
      <c r="L12" s="54">
        <v>100</v>
      </c>
      <c r="M12" s="47">
        <v>0</v>
      </c>
      <c r="N12" s="47"/>
      <c r="O12" s="47"/>
      <c r="P12" s="47"/>
      <c r="Q12" s="6">
        <v>0</v>
      </c>
    </row>
    <row r="13" spans="2:19" ht="15" thickBot="1" x14ac:dyDescent="0.45">
      <c r="B13" s="32">
        <v>5</v>
      </c>
      <c r="C13" s="50" t="s">
        <v>269</v>
      </c>
      <c r="D13" s="34" t="s">
        <v>295</v>
      </c>
      <c r="E13" s="47"/>
      <c r="F13" s="47"/>
      <c r="G13" s="47"/>
      <c r="H13" s="47"/>
      <c r="I13" s="47"/>
      <c r="J13" s="47">
        <v>100</v>
      </c>
      <c r="K13" s="48">
        <v>100</v>
      </c>
      <c r="L13" s="54">
        <v>100</v>
      </c>
      <c r="M13" s="47">
        <v>0</v>
      </c>
      <c r="N13" s="47"/>
      <c r="O13" s="47"/>
      <c r="P13" s="47"/>
      <c r="Q13" s="6">
        <v>0</v>
      </c>
    </row>
    <row r="14" spans="2:19" ht="15" thickBot="1" x14ac:dyDescent="0.45">
      <c r="B14" s="32">
        <v>6</v>
      </c>
      <c r="C14" s="50" t="s">
        <v>270</v>
      </c>
      <c r="D14" s="34" t="s">
        <v>296</v>
      </c>
      <c r="E14" s="47"/>
      <c r="F14" s="47"/>
      <c r="G14" s="47"/>
      <c r="H14" s="47"/>
      <c r="I14" s="47"/>
      <c r="J14" s="47">
        <v>80</v>
      </c>
      <c r="K14" s="48">
        <v>100</v>
      </c>
      <c r="L14" s="54">
        <v>100</v>
      </c>
      <c r="M14" s="47">
        <v>0</v>
      </c>
      <c r="N14" s="47"/>
      <c r="O14" s="47"/>
      <c r="P14" s="47"/>
      <c r="Q14" s="6">
        <v>0</v>
      </c>
    </row>
    <row r="15" spans="2:19" ht="15" thickBot="1" x14ac:dyDescent="0.45">
      <c r="B15" s="32">
        <v>7</v>
      </c>
      <c r="C15" s="50" t="s">
        <v>271</v>
      </c>
      <c r="D15" s="34" t="s">
        <v>297</v>
      </c>
      <c r="E15" s="47"/>
      <c r="F15" s="47"/>
      <c r="G15" s="47"/>
      <c r="H15" s="47"/>
      <c r="I15" s="47"/>
      <c r="J15" s="47">
        <v>100</v>
      </c>
      <c r="K15" s="48">
        <v>100</v>
      </c>
      <c r="L15" s="54">
        <v>100</v>
      </c>
      <c r="M15" s="47">
        <v>0</v>
      </c>
      <c r="N15" s="47"/>
      <c r="O15" s="47"/>
      <c r="P15" s="47"/>
      <c r="Q15" s="6">
        <v>0</v>
      </c>
    </row>
    <row r="16" spans="2:19" ht="15" thickBot="1" x14ac:dyDescent="0.45">
      <c r="B16" s="32">
        <v>8</v>
      </c>
      <c r="C16" s="50" t="s">
        <v>272</v>
      </c>
      <c r="D16" s="34" t="s">
        <v>298</v>
      </c>
      <c r="E16" s="47"/>
      <c r="F16" s="47"/>
      <c r="G16" s="47"/>
      <c r="H16" s="47"/>
      <c r="I16" s="47"/>
      <c r="J16" s="47">
        <v>100</v>
      </c>
      <c r="K16" s="48">
        <v>100</v>
      </c>
      <c r="L16" s="54">
        <v>100</v>
      </c>
      <c r="M16" s="47">
        <v>0</v>
      </c>
      <c r="N16" s="47"/>
      <c r="O16" s="47"/>
      <c r="P16" s="47"/>
      <c r="Q16" s="6">
        <v>0</v>
      </c>
    </row>
    <row r="17" spans="2:17" ht="15" thickBot="1" x14ac:dyDescent="0.45">
      <c r="B17" s="32">
        <v>9</v>
      </c>
      <c r="C17" s="50" t="s">
        <v>273</v>
      </c>
      <c r="D17" s="34" t="s">
        <v>299</v>
      </c>
      <c r="E17" s="47"/>
      <c r="F17" s="47"/>
      <c r="G17" s="47"/>
      <c r="H17" s="47"/>
      <c r="I17" s="47"/>
      <c r="J17" s="47">
        <v>89</v>
      </c>
      <c r="K17" s="48">
        <v>100</v>
      </c>
      <c r="L17" s="54">
        <v>100</v>
      </c>
      <c r="M17" s="47">
        <v>0</v>
      </c>
      <c r="N17" s="47"/>
      <c r="O17" s="47"/>
      <c r="P17" s="47"/>
      <c r="Q17" s="6">
        <v>0</v>
      </c>
    </row>
    <row r="18" spans="2:17" ht="15" thickBot="1" x14ac:dyDescent="0.45">
      <c r="B18" s="32">
        <v>10</v>
      </c>
      <c r="C18" s="50" t="s">
        <v>274</v>
      </c>
      <c r="D18" s="34" t="s">
        <v>300</v>
      </c>
      <c r="E18" s="47"/>
      <c r="F18" s="47"/>
      <c r="G18" s="47"/>
      <c r="H18" s="47"/>
      <c r="I18" s="47"/>
      <c r="J18" s="47">
        <v>100</v>
      </c>
      <c r="K18" s="48">
        <v>100</v>
      </c>
      <c r="L18" s="54">
        <v>100</v>
      </c>
      <c r="M18" s="47">
        <v>0</v>
      </c>
      <c r="N18" s="47"/>
      <c r="O18" s="47"/>
      <c r="P18" s="47"/>
      <c r="Q18" s="6">
        <v>0</v>
      </c>
    </row>
    <row r="19" spans="2:17" ht="15" thickBot="1" x14ac:dyDescent="0.45">
      <c r="B19" s="32">
        <v>11</v>
      </c>
      <c r="C19" s="50" t="s">
        <v>275</v>
      </c>
      <c r="D19" s="34" t="s">
        <v>301</v>
      </c>
      <c r="E19" s="47"/>
      <c r="F19" s="47"/>
      <c r="G19" s="47"/>
      <c r="H19" s="47"/>
      <c r="I19" s="47"/>
      <c r="J19" s="47">
        <v>100</v>
      </c>
      <c r="K19" s="48">
        <v>100</v>
      </c>
      <c r="L19" s="54">
        <v>100</v>
      </c>
      <c r="M19" s="47">
        <v>0</v>
      </c>
      <c r="N19" s="47"/>
      <c r="O19" s="47"/>
      <c r="P19" s="47"/>
      <c r="Q19" s="6">
        <v>0</v>
      </c>
    </row>
    <row r="20" spans="2:17" ht="15" thickBot="1" x14ac:dyDescent="0.45">
      <c r="B20" s="32">
        <v>12</v>
      </c>
      <c r="C20" s="50" t="s">
        <v>276</v>
      </c>
      <c r="D20" s="34" t="s">
        <v>302</v>
      </c>
      <c r="E20" s="47"/>
      <c r="F20" s="47"/>
      <c r="G20" s="47"/>
      <c r="H20" s="47"/>
      <c r="I20" s="47"/>
      <c r="J20" s="47">
        <v>100</v>
      </c>
      <c r="K20" s="48">
        <v>100</v>
      </c>
      <c r="L20" s="54">
        <v>100</v>
      </c>
      <c r="M20" s="47">
        <v>0</v>
      </c>
      <c r="N20" s="47"/>
      <c r="O20" s="47"/>
      <c r="P20" s="47"/>
      <c r="Q20" s="6">
        <v>0</v>
      </c>
    </row>
    <row r="21" spans="2:17" ht="15" thickBot="1" x14ac:dyDescent="0.45">
      <c r="B21" s="32">
        <v>13</v>
      </c>
      <c r="C21" s="50" t="s">
        <v>277</v>
      </c>
      <c r="D21" s="34" t="s">
        <v>303</v>
      </c>
      <c r="E21" s="47"/>
      <c r="F21" s="47"/>
      <c r="G21" s="47"/>
      <c r="H21" s="47"/>
      <c r="I21" s="47"/>
      <c r="J21" s="47">
        <v>100</v>
      </c>
      <c r="K21" s="48">
        <v>100</v>
      </c>
      <c r="L21" s="54">
        <v>100</v>
      </c>
      <c r="M21" s="47">
        <v>0</v>
      </c>
      <c r="N21" s="47"/>
      <c r="O21" s="47"/>
      <c r="P21" s="47"/>
      <c r="Q21" s="6">
        <v>0</v>
      </c>
    </row>
    <row r="22" spans="2:17" ht="15" thickBot="1" x14ac:dyDescent="0.45">
      <c r="B22" s="32">
        <v>14</v>
      </c>
      <c r="C22" s="50" t="s">
        <v>278</v>
      </c>
      <c r="D22" s="34" t="s">
        <v>304</v>
      </c>
      <c r="E22" s="47"/>
      <c r="F22" s="47"/>
      <c r="G22" s="47"/>
      <c r="H22" s="47"/>
      <c r="I22" s="47"/>
      <c r="J22" s="47">
        <v>100</v>
      </c>
      <c r="K22" s="48">
        <v>100</v>
      </c>
      <c r="L22" s="54">
        <v>100</v>
      </c>
      <c r="M22" s="47">
        <v>0</v>
      </c>
      <c r="N22" s="47"/>
      <c r="O22" s="47"/>
      <c r="P22" s="47"/>
      <c r="Q22" s="6">
        <v>0</v>
      </c>
    </row>
    <row r="23" spans="2:17" ht="15" thickBot="1" x14ac:dyDescent="0.45">
      <c r="B23" s="32">
        <v>15</v>
      </c>
      <c r="C23" s="50" t="s">
        <v>279</v>
      </c>
      <c r="D23" s="34" t="s">
        <v>305</v>
      </c>
      <c r="E23" s="47"/>
      <c r="F23" s="47"/>
      <c r="G23" s="47"/>
      <c r="H23" s="47"/>
      <c r="I23" s="47"/>
      <c r="J23" s="47">
        <v>100</v>
      </c>
      <c r="K23" s="48">
        <v>100</v>
      </c>
      <c r="L23" s="54">
        <v>100</v>
      </c>
      <c r="M23" s="47">
        <v>0</v>
      </c>
      <c r="N23" s="47"/>
      <c r="O23" s="47"/>
      <c r="P23" s="47"/>
      <c r="Q23" s="6">
        <v>0</v>
      </c>
    </row>
    <row r="24" spans="2:17" ht="15" thickBot="1" x14ac:dyDescent="0.45">
      <c r="B24" s="32">
        <v>16</v>
      </c>
      <c r="C24" s="50" t="s">
        <v>280</v>
      </c>
      <c r="D24" s="34" t="s">
        <v>306</v>
      </c>
      <c r="E24" s="47"/>
      <c r="F24" s="47"/>
      <c r="G24" s="47"/>
      <c r="H24" s="47"/>
      <c r="I24" s="47"/>
      <c r="J24" s="47">
        <v>100</v>
      </c>
      <c r="K24" s="48">
        <v>100</v>
      </c>
      <c r="L24" s="54">
        <v>100</v>
      </c>
      <c r="M24" s="47">
        <v>0</v>
      </c>
      <c r="N24" s="47"/>
      <c r="O24" s="47"/>
      <c r="P24" s="47"/>
      <c r="Q24" s="6">
        <v>0</v>
      </c>
    </row>
    <row r="25" spans="2:17" ht="15" thickBot="1" x14ac:dyDescent="0.45">
      <c r="B25" s="32">
        <v>17</v>
      </c>
      <c r="C25" s="50" t="s">
        <v>281</v>
      </c>
      <c r="D25" s="34" t="s">
        <v>307</v>
      </c>
      <c r="E25" s="47"/>
      <c r="F25" s="47"/>
      <c r="G25" s="47"/>
      <c r="H25" s="47"/>
      <c r="I25" s="47"/>
      <c r="J25" s="47">
        <v>100</v>
      </c>
      <c r="K25" s="48">
        <v>100</v>
      </c>
      <c r="L25" s="54">
        <v>100</v>
      </c>
      <c r="M25" s="47">
        <v>0</v>
      </c>
      <c r="N25" s="47"/>
      <c r="O25" s="47"/>
      <c r="P25" s="47"/>
      <c r="Q25" s="6">
        <v>0</v>
      </c>
    </row>
    <row r="26" spans="2:17" ht="15" thickBot="1" x14ac:dyDescent="0.45">
      <c r="B26" s="32">
        <v>18</v>
      </c>
      <c r="C26" s="50" t="s">
        <v>282</v>
      </c>
      <c r="D26" s="34" t="s">
        <v>308</v>
      </c>
      <c r="E26" s="47"/>
      <c r="F26" s="47"/>
      <c r="G26" s="47"/>
      <c r="H26" s="47"/>
      <c r="I26" s="47"/>
      <c r="J26" s="47">
        <v>100</v>
      </c>
      <c r="K26" s="48">
        <v>100</v>
      </c>
      <c r="L26" s="54">
        <v>100</v>
      </c>
      <c r="M26" s="47">
        <v>0</v>
      </c>
      <c r="N26" s="47"/>
      <c r="O26" s="47"/>
      <c r="P26" s="47"/>
      <c r="Q26" s="6">
        <v>0</v>
      </c>
    </row>
    <row r="27" spans="2:17" ht="15" thickBot="1" x14ac:dyDescent="0.45">
      <c r="B27" s="32">
        <v>19</v>
      </c>
      <c r="C27" s="50" t="s">
        <v>283</v>
      </c>
      <c r="D27" s="34" t="s">
        <v>290</v>
      </c>
      <c r="E27" s="47"/>
      <c r="F27" s="47"/>
      <c r="G27" s="47"/>
      <c r="H27" s="47"/>
      <c r="I27" s="47"/>
      <c r="J27" s="47">
        <v>0</v>
      </c>
      <c r="K27" s="47">
        <v>0</v>
      </c>
      <c r="L27" s="54">
        <v>0</v>
      </c>
      <c r="M27" s="47">
        <v>0</v>
      </c>
      <c r="N27" s="47"/>
      <c r="O27" s="47"/>
      <c r="P27" s="47"/>
      <c r="Q27" s="6">
        <v>0</v>
      </c>
    </row>
    <row r="28" spans="2:17" ht="15" thickBot="1" x14ac:dyDescent="0.45">
      <c r="B28" s="32">
        <v>20</v>
      </c>
      <c r="C28" s="50" t="s">
        <v>284</v>
      </c>
      <c r="D28" s="34" t="s">
        <v>309</v>
      </c>
      <c r="E28" s="47"/>
      <c r="F28" s="47"/>
      <c r="G28" s="47"/>
      <c r="H28" s="47"/>
      <c r="I28" s="47"/>
      <c r="J28" s="47">
        <v>100</v>
      </c>
      <c r="K28" s="47">
        <v>100</v>
      </c>
      <c r="L28" s="54">
        <v>100</v>
      </c>
      <c r="M28" s="47">
        <v>0</v>
      </c>
      <c r="N28" s="47"/>
      <c r="O28" s="47"/>
      <c r="P28" s="47"/>
      <c r="Q28" s="6">
        <v>0</v>
      </c>
    </row>
    <row r="29" spans="2:17" ht="15" thickBot="1" x14ac:dyDescent="0.45">
      <c r="B29" s="32">
        <v>21</v>
      </c>
      <c r="C29" s="50" t="s">
        <v>285</v>
      </c>
      <c r="D29" s="34" t="s">
        <v>310</v>
      </c>
      <c r="E29" s="47"/>
      <c r="F29" s="47"/>
      <c r="G29" s="47"/>
      <c r="H29" s="47"/>
      <c r="I29" s="47"/>
      <c r="J29" s="47">
        <v>100</v>
      </c>
      <c r="K29" s="48">
        <v>100</v>
      </c>
      <c r="L29" s="54">
        <v>100</v>
      </c>
      <c r="M29" s="47">
        <v>0</v>
      </c>
      <c r="N29" s="47"/>
      <c r="O29" s="47"/>
      <c r="P29" s="47"/>
      <c r="Q29" s="6">
        <v>0</v>
      </c>
    </row>
    <row r="30" spans="2:17" ht="15" thickBot="1" x14ac:dyDescent="0.45">
      <c r="B30" s="32">
        <v>22</v>
      </c>
      <c r="C30" s="50" t="s">
        <v>286</v>
      </c>
      <c r="D30" s="34" t="s">
        <v>311</v>
      </c>
      <c r="E30" s="47"/>
      <c r="F30" s="47"/>
      <c r="G30" s="47"/>
      <c r="H30" s="47"/>
      <c r="I30" s="47"/>
      <c r="J30" s="47">
        <v>80</v>
      </c>
      <c r="K30" s="48">
        <v>100</v>
      </c>
      <c r="L30" s="54">
        <v>100</v>
      </c>
      <c r="M30" s="47">
        <v>0</v>
      </c>
      <c r="N30" s="47"/>
      <c r="O30" s="47"/>
      <c r="P30" s="47"/>
      <c r="Q30" s="6">
        <v>0</v>
      </c>
    </row>
    <row r="31" spans="2:17" ht="15" thickBot="1" x14ac:dyDescent="0.45">
      <c r="B31" s="32">
        <v>23</v>
      </c>
      <c r="C31" s="50" t="s">
        <v>287</v>
      </c>
      <c r="D31" s="34" t="s">
        <v>312</v>
      </c>
      <c r="E31" s="47"/>
      <c r="F31" s="47"/>
      <c r="G31" s="47"/>
      <c r="H31" s="47"/>
      <c r="I31" s="47"/>
      <c r="J31" s="47">
        <v>80</v>
      </c>
      <c r="K31" s="48">
        <v>100</v>
      </c>
      <c r="L31" s="54">
        <v>100</v>
      </c>
      <c r="M31" s="47">
        <v>0</v>
      </c>
      <c r="N31" s="47"/>
      <c r="O31" s="47"/>
      <c r="P31" s="47"/>
      <c r="Q31" s="6">
        <v>0</v>
      </c>
    </row>
    <row r="32" spans="2:17" ht="15" thickBot="1" x14ac:dyDescent="0.45">
      <c r="B32" s="32">
        <v>24</v>
      </c>
      <c r="C32" s="50" t="s">
        <v>288</v>
      </c>
      <c r="D32" s="34" t="s">
        <v>313</v>
      </c>
      <c r="E32" s="47"/>
      <c r="F32" s="47"/>
      <c r="G32" s="47"/>
      <c r="H32" s="47"/>
      <c r="I32" s="47"/>
      <c r="J32" s="47">
        <v>100</v>
      </c>
      <c r="K32" s="48">
        <v>100</v>
      </c>
      <c r="L32" s="54">
        <v>100</v>
      </c>
      <c r="M32" s="47">
        <v>0</v>
      </c>
      <c r="N32" s="47"/>
      <c r="O32" s="47"/>
      <c r="P32" s="47"/>
      <c r="Q32" s="6">
        <v>0</v>
      </c>
    </row>
    <row r="33" spans="2:17" ht="15" thickBot="1" x14ac:dyDescent="0.45">
      <c r="B33" s="32">
        <v>25</v>
      </c>
      <c r="C33" s="50" t="s">
        <v>289</v>
      </c>
      <c r="D33" s="34" t="s">
        <v>314</v>
      </c>
      <c r="E33" s="47"/>
      <c r="F33" s="47"/>
      <c r="G33" s="47"/>
      <c r="H33" s="47"/>
      <c r="I33" s="47"/>
      <c r="J33" s="47">
        <v>100</v>
      </c>
      <c r="K33" s="48">
        <v>100</v>
      </c>
      <c r="L33" s="54">
        <v>100</v>
      </c>
      <c r="M33" s="47">
        <v>0</v>
      </c>
      <c r="N33" s="47"/>
      <c r="O33" s="47"/>
      <c r="P33" s="47"/>
      <c r="Q33" s="6">
        <v>0</v>
      </c>
    </row>
    <row r="34" spans="2:17" x14ac:dyDescent="0.4">
      <c r="C34" s="77"/>
      <c r="D34" s="77"/>
      <c r="E34" s="43"/>
      <c r="H34" s="64" t="s">
        <v>19</v>
      </c>
      <c r="I34" s="64"/>
      <c r="J34" s="45">
        <f t="shared" ref="J34:Q34" si="0">COUNTIF(J9:J33,"&gt;=70")</f>
        <v>24</v>
      </c>
      <c r="K34" s="45">
        <f t="shared" si="0"/>
        <v>24</v>
      </c>
      <c r="L34" s="45">
        <f t="shared" si="0"/>
        <v>24</v>
      </c>
      <c r="M34" s="45">
        <f t="shared" si="0"/>
        <v>0</v>
      </c>
      <c r="N34" s="45">
        <f t="shared" si="0"/>
        <v>0</v>
      </c>
      <c r="O34" s="45">
        <f t="shared" si="0"/>
        <v>0</v>
      </c>
      <c r="P34" s="45">
        <f t="shared" si="0"/>
        <v>0</v>
      </c>
      <c r="Q34" s="17">
        <f t="shared" si="0"/>
        <v>0</v>
      </c>
    </row>
    <row r="35" spans="2:17" x14ac:dyDescent="0.4">
      <c r="C35" s="63"/>
      <c r="D35" s="63"/>
      <c r="E35" s="11"/>
      <c r="H35" s="65" t="s">
        <v>20</v>
      </c>
      <c r="I35" s="65"/>
      <c r="J35" s="44">
        <f t="shared" ref="J35:Q35" si="1">COUNTIF(J9:J33,"&lt;70")</f>
        <v>1</v>
      </c>
      <c r="K35" s="44">
        <f t="shared" si="1"/>
        <v>1</v>
      </c>
      <c r="L35" s="56">
        <f t="shared" si="1"/>
        <v>1</v>
      </c>
      <c r="M35" s="44">
        <f t="shared" si="1"/>
        <v>25</v>
      </c>
      <c r="N35" s="44">
        <f t="shared" si="1"/>
        <v>0</v>
      </c>
      <c r="O35" s="44">
        <f t="shared" si="1"/>
        <v>0</v>
      </c>
      <c r="P35" s="44">
        <f t="shared" si="1"/>
        <v>0</v>
      </c>
      <c r="Q35" s="44">
        <f t="shared" si="1"/>
        <v>25</v>
      </c>
    </row>
    <row r="36" spans="2:17" x14ac:dyDescent="0.4">
      <c r="C36" s="63"/>
      <c r="D36" s="63"/>
      <c r="E36" s="63"/>
      <c r="H36" s="65" t="s">
        <v>21</v>
      </c>
      <c r="I36" s="65"/>
      <c r="J36" s="44">
        <f t="shared" ref="J36:Q36" si="2">COUNT(J9:J33)</f>
        <v>25</v>
      </c>
      <c r="K36" s="44">
        <f t="shared" si="2"/>
        <v>25</v>
      </c>
      <c r="L36" s="56">
        <f t="shared" si="2"/>
        <v>25</v>
      </c>
      <c r="M36" s="44">
        <f t="shared" si="2"/>
        <v>25</v>
      </c>
      <c r="N36" s="44">
        <f t="shared" si="2"/>
        <v>0</v>
      </c>
      <c r="O36" s="44">
        <f t="shared" si="2"/>
        <v>0</v>
      </c>
      <c r="P36" s="44">
        <f t="shared" si="2"/>
        <v>0</v>
      </c>
      <c r="Q36" s="44">
        <f t="shared" si="2"/>
        <v>25</v>
      </c>
    </row>
    <row r="37" spans="2:17" x14ac:dyDescent="0.4">
      <c r="C37" s="63"/>
      <c r="D37" s="63"/>
      <c r="E37" s="43"/>
      <c r="F37" s="4"/>
      <c r="H37" s="68" t="s">
        <v>16</v>
      </c>
      <c r="I37" s="68"/>
      <c r="J37" s="15">
        <f>J34/J36</f>
        <v>0.96</v>
      </c>
      <c r="K37" s="16">
        <f t="shared" ref="K37:Q37" si="3">K34/K36</f>
        <v>0.96</v>
      </c>
      <c r="L37" s="16">
        <f t="shared" si="3"/>
        <v>0.96</v>
      </c>
      <c r="M37" s="16">
        <f t="shared" si="3"/>
        <v>0</v>
      </c>
      <c r="N37" s="16" t="e">
        <f t="shared" si="3"/>
        <v>#DIV/0!</v>
      </c>
      <c r="O37" s="16" t="e">
        <f t="shared" si="3"/>
        <v>#DIV/0!</v>
      </c>
      <c r="P37" s="16" t="e">
        <f t="shared" si="3"/>
        <v>#DIV/0!</v>
      </c>
      <c r="Q37" s="16">
        <f t="shared" si="3"/>
        <v>0</v>
      </c>
    </row>
    <row r="38" spans="2:17" x14ac:dyDescent="0.4">
      <c r="C38" s="63"/>
      <c r="D38" s="63"/>
      <c r="E38" s="43"/>
      <c r="F38" s="4"/>
      <c r="H38" s="68" t="s">
        <v>17</v>
      </c>
      <c r="I38" s="68"/>
      <c r="J38" s="15">
        <f>J35/J36</f>
        <v>0.04</v>
      </c>
      <c r="K38" s="15">
        <f t="shared" ref="K38:Q38" si="4">K35/K36</f>
        <v>0.04</v>
      </c>
      <c r="L38" s="16">
        <f t="shared" si="4"/>
        <v>0.04</v>
      </c>
      <c r="M38" s="16">
        <f t="shared" si="4"/>
        <v>1</v>
      </c>
      <c r="N38" s="16" t="e">
        <f t="shared" si="4"/>
        <v>#DIV/0!</v>
      </c>
      <c r="O38" s="16" t="e">
        <f t="shared" si="4"/>
        <v>#DIV/0!</v>
      </c>
      <c r="P38" s="16" t="e">
        <f t="shared" si="4"/>
        <v>#DIV/0!</v>
      </c>
      <c r="Q38" s="16">
        <f t="shared" si="4"/>
        <v>1</v>
      </c>
    </row>
    <row r="39" spans="2:17" x14ac:dyDescent="0.4">
      <c r="C39" s="63"/>
      <c r="D39" s="63"/>
      <c r="E39" s="11"/>
      <c r="F39" s="4"/>
    </row>
    <row r="40" spans="2:17" x14ac:dyDescent="0.4">
      <c r="C40" s="43"/>
      <c r="D40" s="43"/>
      <c r="E40" s="11"/>
      <c r="F40" s="4"/>
    </row>
    <row r="41" spans="2:17" x14ac:dyDescent="0.4">
      <c r="J41" s="66"/>
      <c r="K41" s="66"/>
      <c r="L41" s="66"/>
      <c r="M41" s="66"/>
      <c r="N41" s="66"/>
      <c r="O41" s="66"/>
      <c r="P41" s="66"/>
    </row>
    <row r="42" spans="2:17" x14ac:dyDescent="0.4">
      <c r="J42" s="67" t="s">
        <v>18</v>
      </c>
      <c r="K42" s="67"/>
      <c r="L42" s="67"/>
      <c r="M42" s="67"/>
      <c r="N42" s="67"/>
      <c r="O42" s="67"/>
      <c r="P42" s="67"/>
    </row>
  </sheetData>
  <mergeCells count="22">
    <mergeCell ref="C36:E36"/>
    <mergeCell ref="H36:I36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4:D34"/>
    <mergeCell ref="H34:I34"/>
    <mergeCell ref="C35:D35"/>
    <mergeCell ref="H35:I35"/>
    <mergeCell ref="J42:P42"/>
    <mergeCell ref="C37:D37"/>
    <mergeCell ref="H37:I37"/>
    <mergeCell ref="C38:D38"/>
    <mergeCell ref="H38:I38"/>
    <mergeCell ref="C39:D39"/>
    <mergeCell ref="J41:P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30A3-B4CA-4C87-9BA5-A4EA63A90639}">
  <dimension ref="A1"/>
  <sheetViews>
    <sheetView workbookViewId="0"/>
  </sheetViews>
  <sheetFormatPr baseColWidth="10"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111 B</vt:lpstr>
      <vt:lpstr>102 A</vt:lpstr>
      <vt:lpstr>102 B</vt:lpstr>
      <vt:lpstr>510-A</vt:lpstr>
      <vt:lpstr>101 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Sergio Pelayo Vaquero</cp:lastModifiedBy>
  <cp:lastPrinted>2023-03-21T15:13:53Z</cp:lastPrinted>
  <dcterms:created xsi:type="dcterms:W3CDTF">2023-03-14T19:16:59Z</dcterms:created>
  <dcterms:modified xsi:type="dcterms:W3CDTF">2025-11-23T23:59:33Z</dcterms:modified>
</cp:coreProperties>
</file>