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b83791997693dd/Escritorio/EDGAR Y ARA 24-25/EDGAR SEP-DIC 25/LISTA Y REPORTE/"/>
    </mc:Choice>
  </mc:AlternateContent>
  <xr:revisionPtr revIDLastSave="7" documentId="8_{FE7E08E4-CB0D-4E5E-9FFD-F920926C67F4}" xr6:coauthVersionLast="47" xr6:coauthVersionMax="47" xr10:uidLastSave="{3A5AC5AF-0E47-4091-BA66-3CF671F5DBFE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7" l="1"/>
  <c r="J16" i="27"/>
  <c r="M15" i="27"/>
  <c r="J15" i="27"/>
  <c r="M14" i="27"/>
  <c r="J14" i="27"/>
  <c r="M13" i="27"/>
  <c r="J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D16" i="30"/>
  <c r="B16" i="30"/>
  <c r="F15" i="30"/>
  <c r="M15" i="30" s="1"/>
  <c r="D15" i="30"/>
  <c r="B15" i="30"/>
  <c r="F14" i="30"/>
  <c r="I14" i="30" s="1"/>
  <c r="D14" i="30"/>
  <c r="B14" i="30"/>
  <c r="F13" i="30"/>
  <c r="D13" i="30"/>
  <c r="B13" i="30"/>
  <c r="C9" i="30"/>
  <c r="M7" i="30"/>
  <c r="I7" i="30"/>
  <c r="F7" i="30"/>
  <c r="F5" i="30"/>
  <c r="C9" i="27"/>
  <c r="F5" i="27"/>
  <c r="M7" i="27"/>
  <c r="I7" i="27"/>
  <c r="F7" i="27"/>
  <c r="E14" i="27"/>
  <c r="E15" i="27"/>
  <c r="E16" i="27"/>
  <c r="E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J15" i="30"/>
  <c r="K15" i="30" s="1"/>
  <c r="I15" i="3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4" i="31"/>
  <c r="K14" i="31" s="1"/>
  <c r="I19" i="31"/>
  <c r="I16" i="30"/>
  <c r="J18" i="31"/>
  <c r="K18" i="31" s="1"/>
  <c r="J19" i="31"/>
  <c r="K19" i="31" s="1"/>
  <c r="F27" i="30"/>
  <c r="J27" i="30" s="1"/>
  <c r="K27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<sst xmlns="http://schemas.openxmlformats.org/spreadsheetml/2006/main" count="154" uniqueCount="46">
  <si>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</si>
  <si>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</si>
  <si>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</si>
  <si>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</si>
  <si>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</si>
  <si>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</si>
  <si>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</si>
  <si>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</si>
  <si>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</si>
  <si>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</si>
  <si>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</si>
  <si>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</si>
  <si>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</si>
  <si>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</si>
  <si>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</si>
  <si>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</si>
  <si>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</si>
  <si>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</si>
  <si>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</si>
  <si>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</si>
  <si>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</si>
  <si>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</si>
  <si>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</si>
  <si>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</si>
  <si>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</si>
  <si>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</si>
  <si>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</si>
  <si>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</si>
  <si>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</si>
  <si>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</si>
  <si>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</si>
  <si>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</si>
  <si>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</si>
  <si>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</si>
  <si>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301A</t>
  </si>
  <si>
    <t>IIND</t>
  </si>
  <si>
    <t>301B</t>
  </si>
  <si>
    <t>II</t>
  </si>
  <si>
    <t>III</t>
  </si>
  <si>
    <t>ING. EDGAR ROMAN CARDENAS</t>
  </si>
  <si>
    <t>CALCULO VECTORIAL</t>
  </si>
  <si>
    <t>311B</t>
  </si>
  <si>
    <t>102C</t>
  </si>
  <si>
    <t>IEME</t>
  </si>
  <si>
    <t>CACULO DIFERENCIAL</t>
  </si>
  <si>
    <t>IMEC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</si>
</sst>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H13" sqref="H13: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6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">
        <v>32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41" t="s">
        <v>6</v>
      </c>
      <c r="K7" s="41"/>
      <c r="L7" s="41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39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7" t="s">
        <v>40</v>
      </c>
      <c r="C13" s="8" t="s">
        <v>20</v>
      </c>
      <c r="D13" s="8" t="s">
        <v>34</v>
      </c>
      <c r="E13" s="8" t="s">
        <v>35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20</v>
      </c>
      <c r="D14" s="8" t="s">
        <v>36</v>
      </c>
      <c r="E14" s="8" t="s">
        <v>35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25" t="s">
        <v>43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24" t="s">
        <v>20</v>
      </c>
      <c r="D16" s="24" t="s">
        <v>42</v>
      </c>
      <c r="E16" s="25" t="s">
        <v>45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B2" zoomScaleNormal="100" zoomScaleSheetLayoutView="100" zoomScalePageLayoutView="7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6" t="s">
        <v>29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7" t="s">
        <v>40</v>
      </c>
      <c r="C13" s="8" t="s">
        <v>37</v>
      </c>
      <c r="D13" s="8" t="s">
        <v>34</v>
      </c>
      <c r="E13" s="8" t="str">
        <f>'1'!E13</f>
        <v>IIND</v>
      </c>
      <c r="F13" s="8">
        <v>33</v>
      </c>
      <c r="G13" s="8">
        <v>33</v>
      </c>
      <c r="H13" s="8">
        <v>0</v>
      </c>
      <c r="I13" s="9"/>
      <c r="J13" s="8">
        <f t="shared" ref="J13:J17" si="0">(F13-SUM(G13:H13))-L13</f>
        <v>0</v>
      </c>
      <c r="K13" s="9"/>
      <c r="L13" s="8">
        <v>0</v>
      </c>
      <c r="M13" s="9">
        <f t="shared" ref="M13:M1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37</v>
      </c>
      <c r="D14" s="8" t="s">
        <v>36</v>
      </c>
      <c r="E14" s="8" t="str">
        <f>'1'!E14</f>
        <v>IIND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37</v>
      </c>
      <c r="D15" s="8" t="s">
        <v>41</v>
      </c>
      <c r="E15" s="8" t="str">
        <f>'1'!E15</f>
        <v>IEME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8" t="s">
        <v>37</v>
      </c>
      <c r="D16" s="24" t="s">
        <v>42</v>
      </c>
      <c r="E16" s="8" t="str">
        <f>'1'!E16</f>
        <v>IMEC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ref="J13:J27" si="3">(F27-SUM(G27:H27))-L27</f>
        <v>2</v>
      </c>
      <c r="K27" s="21">
        <f t="shared" ref="K13:K27" si="4">J27/F27</f>
        <v>1.9417475728155338E-2</v>
      </c>
      <c r="L27" s="20">
        <f>SUM(L13:L26)</f>
        <v>0</v>
      </c>
      <c r="M27" s="21">
        <f t="shared" ref="M13:M27" si="5">L27/F27</f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E14" sqref="E14: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6" t="s">
        <v>30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CALCULO VECTORIAL</v>
      </c>
      <c r="C13" s="8" t="s">
        <v>38</v>
      </c>
      <c r="D13" s="8" t="str">
        <f>'1'!D13</f>
        <v>301A</v>
      </c>
      <c r="E13" s="8" t="s">
        <v>35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">
        <v>38</v>
      </c>
      <c r="D14" s="8" t="str">
        <f>'1'!D14</f>
        <v>301B</v>
      </c>
      <c r="E14" s="8" t="s">
        <v>35</v>
      </c>
      <c r="F14" s="8">
        <f>'1'!F14</f>
        <v>30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">
        <v>38</v>
      </c>
      <c r="D15" s="8" t="str">
        <f>'1'!D15</f>
        <v>311B</v>
      </c>
      <c r="E15" s="25" t="s">
        <v>43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">
        <v>38</v>
      </c>
      <c r="D16" s="8" t="str">
        <f>'1'!D16</f>
        <v>102C</v>
      </c>
      <c r="E16" s="25" t="s">
        <v>45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710937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6" t="s">
        <v>31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16"/>
    </row>
    <row r="5" spans="1:16" x14ac:dyDescent="0.2">
      <c r="A5" s="16"/>
      <c r="B5" s="39" t="s">
        <v>1</v>
      </c>
      <c r="C5" s="39"/>
      <c r="D5" s="39"/>
      <c r="E5" s="39"/>
      <c r="F5" s="40" t="str">
        <f>'1'!F5</f>
        <v>DEPARTAMENTO DE CIENCIAS BASICAS</v>
      </c>
      <c r="G5" s="40"/>
      <c r="H5" s="40"/>
      <c r="I5" s="4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41" t="s">
        <v>6</v>
      </c>
      <c r="K7" s="41"/>
      <c r="L7" s="41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2" t="s">
        <v>8</v>
      </c>
      <c r="C11" s="34" t="s">
        <v>9</v>
      </c>
      <c r="D11" s="34" t="s">
        <v>10</v>
      </c>
      <c r="E11" s="29" t="s">
        <v>11</v>
      </c>
      <c r="F11" s="29" t="s">
        <v>12</v>
      </c>
      <c r="G11" s="29" t="s">
        <v>13</v>
      </c>
      <c r="H11" s="29"/>
      <c r="I11" s="29" t="s">
        <v>14</v>
      </c>
      <c r="J11" s="29" t="s">
        <v>15</v>
      </c>
      <c r="K11" s="29" t="s">
        <v>16</v>
      </c>
      <c r="L11" s="29" t="s">
        <v>17</v>
      </c>
      <c r="M11" s="29" t="s">
        <v>18</v>
      </c>
      <c r="N11" s="29" t="s">
        <v>19</v>
      </c>
      <c r="O11" s="26" t="s">
        <v>20</v>
      </c>
      <c r="P11" s="16"/>
    </row>
    <row r="12" spans="1:16" x14ac:dyDescent="0.2">
      <c r="A12" s="16"/>
      <c r="B12" s="33"/>
      <c r="C12" s="35"/>
      <c r="D12" s="35"/>
      <c r="E12" s="30"/>
      <c r="F12" s="30"/>
      <c r="G12" s="18" t="s">
        <v>21</v>
      </c>
      <c r="H12" s="18" t="s">
        <v>22</v>
      </c>
      <c r="I12" s="30"/>
      <c r="J12" s="30"/>
      <c r="K12" s="30"/>
      <c r="L12" s="30"/>
      <c r="M12" s="30"/>
      <c r="N12" s="30"/>
      <c r="O12" s="27"/>
      <c r="P12" s="16"/>
    </row>
    <row r="13" spans="1:16" s="10" customFormat="1" x14ac:dyDescent="0.2">
      <c r="A13" s="17"/>
      <c r="B13" s="13" t="str">
        <f>'1'!B13</f>
        <v>CALCULO VECTORIAL</v>
      </c>
      <c r="C13" s="8" t="str">
        <f>'1'!C13</f>
        <v>I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tr">
        <f>'1'!C14</f>
        <v>I</v>
      </c>
      <c r="D14" s="8" t="str">
        <f>'1'!D14</f>
        <v>301B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tr">
        <f>'1'!C16</f>
        <v>I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romantadeoyaribeth12@gmail.com</cp:lastModifiedBy>
  <cp:revision/>
  <cp:lastPrinted>2025-07-02T21:33:58Z</cp:lastPrinted>
  <dcterms:created xsi:type="dcterms:W3CDTF">2021-11-22T14:45:25Z</dcterms:created>
  <dcterms:modified xsi:type="dcterms:W3CDTF">2025-10-23T05:21:51Z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