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2DA REVISION\EDGAR ROMAN CARDENAS\"/>
    </mc:Choice>
  </mc:AlternateContent>
  <xr:revisionPtr revIDLastSave="0" documentId="13_ncr:1_{3A9D82F5-57A2-46A6-BED1-27B2216AC2FF}" xr6:coauthVersionLast="47" xr6:coauthVersionMax="47" xr10:uidLastSave="{00000000-0000-0000-0000-000000000000}"/>
  <bookViews>
    <workbookView xWindow="13290" yWindow="30" windowWidth="15675" windowHeight="1536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7" l="1"/>
  <c r="J16" i="27"/>
  <c r="M15" i="27"/>
  <c r="J15" i="27"/>
  <c r="M14" i="27"/>
  <c r="J14" i="27"/>
  <c r="M13" i="27"/>
  <c r="J13" i="27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D16" i="30"/>
  <c r="B16" i="30"/>
  <c r="F15" i="30"/>
  <c r="M15" i="30" s="1"/>
  <c r="D15" i="30"/>
  <c r="B15" i="30"/>
  <c r="F14" i="30"/>
  <c r="I14" i="30" s="1"/>
  <c r="D14" i="30"/>
  <c r="B14" i="30"/>
  <c r="F13" i="30"/>
  <c r="D13" i="30"/>
  <c r="B13" i="30"/>
  <c r="C9" i="30"/>
  <c r="M7" i="30"/>
  <c r="I7" i="30"/>
  <c r="F7" i="30"/>
  <c r="F5" i="30"/>
  <c r="C9" i="27"/>
  <c r="F5" i="27"/>
  <c r="M7" i="27"/>
  <c r="I7" i="27"/>
  <c r="F7" i="27"/>
  <c r="E14" i="27"/>
  <c r="E15" i="27"/>
  <c r="E16" i="27"/>
  <c r="E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K15" i="30" s="1"/>
  <c r="I15" i="31"/>
  <c r="I20" i="31"/>
  <c r="I23" i="31"/>
  <c r="M27" i="26"/>
  <c r="J23" i="31"/>
  <c r="K23" i="31" s="1"/>
  <c r="J15" i="31"/>
  <c r="K15" i="31" s="1"/>
  <c r="J27" i="26"/>
  <c r="K27" i="26" s="1"/>
  <c r="J14" i="30"/>
  <c r="K14" i="30" s="1"/>
  <c r="J14" i="31"/>
  <c r="K14" i="31" s="1"/>
  <c r="I19" i="31"/>
  <c r="I16" i="30"/>
  <c r="J18" i="31"/>
  <c r="K18" i="31" s="1"/>
  <c r="J19" i="31"/>
  <c r="K19" i="31" s="1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<sst xmlns="http://schemas.openxmlformats.org/spreadsheetml/2006/main" count="154" uniqueCount="46">
  <si>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</si>
  <si>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</si>
  <si>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</si>
  <si>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</si>
  <si>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</si>
  <si>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</si>
  <si>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</si>
  <si>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</si>
  <si>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</si>
  <si>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</si>
  <si>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</si>
  <si>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</si>
  <si>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</si>
  <si>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</si>
  <si>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</si>
  <si>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</si>
  <si>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</si>
  <si>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</si>
  <si>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</si>
  <si>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</si>
  <si>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</si>
  <si>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</si>
  <si>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</si>
  <si>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</si>
  <si>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</si>
  <si>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</si>
  <si>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</si>
  <si>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</si>
  <si>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</si>
  <si>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</si>
  <si>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</si>
  <si>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</si>
  <si>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</si>
  <si>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</si>
  <si>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301A</t>
  </si>
  <si>
    <t>IIND</t>
  </si>
  <si>
    <t>301B</t>
  </si>
  <si>
    <t>II</t>
  </si>
  <si>
    <t>III</t>
  </si>
  <si>
    <t>ING. EDGAR ROMAN CARDENAS</t>
  </si>
  <si>
    <t>CALCULO VECTORIAL</t>
  </si>
  <si>
    <t>311B</t>
  </si>
  <si>
    <t>102C</t>
  </si>
  <si>
    <t>IEME</t>
  </si>
  <si>
    <t>CACULO DIFERENCIAL</t>
  </si>
  <si>
    <t>IMEC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</si>
</sst>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zoomScale="90" zoomScaleNormal="100" zoomScaleSheetLayoutView="90" zoomScalePageLayoutView="70" workbookViewId="0">
      <selection activeCell="H13" sqref="H13: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39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20</v>
      </c>
      <c r="D13" s="8" t="s">
        <v>34</v>
      </c>
      <c r="E13" s="8" t="s">
        <v>35</v>
      </c>
      <c r="F13" s="8">
        <v>33</v>
      </c>
      <c r="G13" s="8">
        <v>33</v>
      </c>
      <c r="H13" s="8">
        <v>0</v>
      </c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20</v>
      </c>
      <c r="D14" s="8" t="s">
        <v>36</v>
      </c>
      <c r="E14" s="8" t="s">
        <v>35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25" t="s">
        <v>43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24" t="s">
        <v>20</v>
      </c>
      <c r="D16" s="24" t="s">
        <v>42</v>
      </c>
      <c r="E16" s="25" t="s">
        <v>45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70</v>
      </c>
      <c r="O16" s="12">
        <v>0.88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si="0"/>
        <v>2</v>
      </c>
      <c r="K27" s="21">
        <f t="shared" ref="K27" si="3">J27/F27</f>
        <v>1.9417475728155338E-2</v>
      </c>
      <c r="L27" s="20">
        <f>SUM(L13:L26)</f>
        <v>0</v>
      </c>
      <c r="M27" s="21">
        <f t="shared" si="1"/>
        <v>0</v>
      </c>
      <c r="N27" s="20">
        <f>AVERAGE(N13:N26)</f>
        <v>71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N17" sqref="N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40</v>
      </c>
      <c r="C13" s="8" t="s">
        <v>37</v>
      </c>
      <c r="D13" s="8" t="s">
        <v>34</v>
      </c>
      <c r="E13" s="8" t="str">
        <f>'1'!E13</f>
        <v>IIND</v>
      </c>
      <c r="F13" s="8">
        <v>33</v>
      </c>
      <c r="G13" s="8">
        <v>33</v>
      </c>
      <c r="H13" s="8">
        <v>0</v>
      </c>
      <c r="I13" s="9"/>
      <c r="J13" s="8">
        <f t="shared" ref="J13" si="0">(F13-SUM(G13:H13))-L13</f>
        <v>0</v>
      </c>
      <c r="K13" s="9"/>
      <c r="L13" s="8">
        <v>0</v>
      </c>
      <c r="M13" s="9">
        <f t="shared" ref="M13:M16" si="1">L13/F13</f>
        <v>0</v>
      </c>
      <c r="N13" s="8">
        <v>72</v>
      </c>
      <c r="O13" s="12">
        <v>0.3</v>
      </c>
      <c r="P13" s="17"/>
    </row>
    <row r="14" spans="1:16" s="10" customFormat="1" x14ac:dyDescent="0.2">
      <c r="A14" s="17"/>
      <c r="B14" s="7" t="s">
        <v>40</v>
      </c>
      <c r="C14" s="8" t="s">
        <v>37</v>
      </c>
      <c r="D14" s="8" t="s">
        <v>36</v>
      </c>
      <c r="E14" s="8" t="str">
        <f>'1'!E14</f>
        <v>IIND</v>
      </c>
      <c r="F14" s="8">
        <v>30</v>
      </c>
      <c r="G14" s="8">
        <v>30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72</v>
      </c>
      <c r="O14" s="12">
        <v>0.3</v>
      </c>
      <c r="P14" s="17"/>
    </row>
    <row r="15" spans="1:16" s="10" customFormat="1" x14ac:dyDescent="0.2">
      <c r="A15" s="17"/>
      <c r="B15" s="7" t="s">
        <v>40</v>
      </c>
      <c r="C15" s="8" t="s">
        <v>37</v>
      </c>
      <c r="D15" s="8" t="s">
        <v>41</v>
      </c>
      <c r="E15" s="8" t="str">
        <f>'1'!E15</f>
        <v>IEME</v>
      </c>
      <c r="F15" s="8">
        <v>23</v>
      </c>
      <c r="G15" s="8">
        <v>23</v>
      </c>
      <c r="H15" s="8">
        <v>0</v>
      </c>
      <c r="I15" s="9"/>
      <c r="J15" s="8">
        <f t="shared" ref="J15:J16" si="2">(F15-SUM(G15:H15))-L15</f>
        <v>0</v>
      </c>
      <c r="K15" s="9"/>
      <c r="L15" s="8">
        <v>0</v>
      </c>
      <c r="M15" s="9">
        <f t="shared" si="1"/>
        <v>0</v>
      </c>
      <c r="N15" s="8">
        <v>70</v>
      </c>
      <c r="O15" s="12">
        <v>1</v>
      </c>
      <c r="P15" s="17"/>
    </row>
    <row r="16" spans="1:16" s="10" customFormat="1" x14ac:dyDescent="0.2">
      <c r="A16" s="17"/>
      <c r="B16" s="23" t="s">
        <v>44</v>
      </c>
      <c r="C16" s="8" t="s">
        <v>37</v>
      </c>
      <c r="D16" s="24" t="s">
        <v>42</v>
      </c>
      <c r="E16" s="8" t="str">
        <f>'1'!E16</f>
        <v>IMEC</v>
      </c>
      <c r="F16" s="8">
        <v>17</v>
      </c>
      <c r="G16" s="8">
        <v>15</v>
      </c>
      <c r="H16" s="8">
        <v>0</v>
      </c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62</v>
      </c>
      <c r="O16" s="12">
        <v>0.88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101</v>
      </c>
      <c r="H27" s="20">
        <f>SUM(H13:H26)</f>
        <v>0</v>
      </c>
      <c r="I27" s="21">
        <f>SUM(G27:H27)/F27</f>
        <v>0.98058252427184467</v>
      </c>
      <c r="J27" s="20">
        <f t="shared" ref="J27" si="3">(F27-SUM(G27:H27))-L27</f>
        <v>2</v>
      </c>
      <c r="K27" s="21">
        <f t="shared" ref="K27" si="4">J27/F27</f>
        <v>1.9417475728155338E-2</v>
      </c>
      <c r="L27" s="20">
        <f>SUM(L13:L26)</f>
        <v>0</v>
      </c>
      <c r="M27" s="21">
        <f t="shared" ref="M27" si="5">L27/F27</f>
        <v>0</v>
      </c>
      <c r="N27" s="20">
        <f>AVERAGE(N13:N26)</f>
        <v>69</v>
      </c>
      <c r="O27" s="22">
        <f>AVERAGE(O13:O26)</f>
        <v>0.62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E14" sqref="E14:E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">
        <v>38</v>
      </c>
      <c r="D13" s="8" t="str">
        <f>'1'!D13</f>
        <v>301A</v>
      </c>
      <c r="E13" s="8" t="s">
        <v>35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">
        <v>38</v>
      </c>
      <c r="D14" s="8" t="str">
        <f>'1'!D14</f>
        <v>301B</v>
      </c>
      <c r="E14" s="8" t="s">
        <v>35</v>
      </c>
      <c r="F14" s="8">
        <f>'1'!F14</f>
        <v>30</v>
      </c>
      <c r="G14" s="8"/>
      <c r="H14" s="8">
        <v>0</v>
      </c>
      <c r="I14" s="9">
        <f t="shared" ref="I14:I1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">
        <v>38</v>
      </c>
      <c r="D15" s="8" t="str">
        <f>'1'!D15</f>
        <v>311B</v>
      </c>
      <c r="E15" s="25" t="s">
        <v>43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1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">
        <v>38</v>
      </c>
      <c r="D16" s="8" t="str">
        <f>'1'!D16</f>
        <v>102C</v>
      </c>
      <c r="E16" s="25" t="s">
        <v>45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710937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ING. EDGAR ROMAN CARDENAS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CALCULO VECTORIAL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33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CALCULO VECTORIAL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30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30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CALCULO VECTORIAL</v>
      </c>
      <c r="C15" s="8" t="str">
        <f>'1'!C15</f>
        <v>I</v>
      </c>
      <c r="D15" s="8" t="str">
        <f>'1'!D15</f>
        <v>311B</v>
      </c>
      <c r="E15" s="8" t="str">
        <f>'1'!E15</f>
        <v>IEME</v>
      </c>
      <c r="F15" s="8">
        <f>'1'!F15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CACULO DIFERENCIAL</v>
      </c>
      <c r="C16" s="8" t="str">
        <f>'1'!C16</f>
        <v>I</v>
      </c>
      <c r="D16" s="8" t="str">
        <f>'1'!D16</f>
        <v>102C</v>
      </c>
      <c r="E16" s="8" t="str">
        <f>'1'!E16</f>
        <v>IMEC</v>
      </c>
      <c r="F16" s="8">
        <f>'1'!F16</f>
        <v>17</v>
      </c>
      <c r="G16" s="8"/>
      <c r="H16" s="8">
        <v>0</v>
      </c>
      <c r="I16" s="9">
        <f t="shared" si="3"/>
        <v>0</v>
      </c>
      <c r="J16" s="8">
        <f t="shared" si="4"/>
        <v>17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103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103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revision/>
  <cp:lastPrinted>2025-07-02T21:33:58Z</cp:lastPrinted>
  <dcterms:created xsi:type="dcterms:W3CDTF">2021-11-22T14:45:25Z</dcterms:created>
  <dcterms:modified xsi:type="dcterms:W3CDTF">2025-10-23T18:52:48Z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