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SON DOS REPORTES /1 REPORTE    (240925)/"/>
    </mc:Choice>
  </mc:AlternateContent>
  <xr:revisionPtr revIDLastSave="0" documentId="13_ncr:1_{7630EFF6-9EB7-CC49-9AE3-558947F8C70F}" xr6:coauthVersionLast="47" xr6:coauthVersionMax="47" xr10:uidLastSave="{00000000-0000-0000-0000-000000000000}"/>
  <bookViews>
    <workbookView xWindow="9100" yWindow="460" windowWidth="19700" windowHeight="16480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H27" i="26"/>
  <c r="G27" i="26"/>
  <c r="F27" i="26"/>
  <c r="J16" i="26"/>
  <c r="J15" i="26"/>
  <c r="J14" i="26"/>
  <c r="J13" i="26"/>
  <c r="I14" i="27" l="1"/>
  <c r="J15" i="30"/>
  <c r="K15" i="30" s="1"/>
  <c r="M15" i="27"/>
  <c r="I15" i="31"/>
  <c r="J16" i="27"/>
  <c r="K16" i="27" s="1"/>
  <c r="I15" i="27"/>
  <c r="J15" i="31"/>
  <c r="K15" i="31" s="1"/>
  <c r="J27" i="26"/>
  <c r="J14" i="27"/>
  <c r="K14" i="27" s="1"/>
  <c r="J14" i="30"/>
  <c r="K14" i="30" s="1"/>
  <c r="J14" i="31"/>
  <c r="K14" i="31" s="1"/>
  <c r="I16" i="30"/>
  <c r="M13" i="27"/>
  <c r="M16" i="27"/>
  <c r="F27" i="30"/>
  <c r="J27" i="30" s="1"/>
  <c r="K27" i="30" s="1"/>
  <c r="I15" i="30"/>
  <c r="I16" i="31"/>
  <c r="I13" i="31"/>
  <c r="M14" i="31"/>
  <c r="J16" i="31"/>
  <c r="K16" i="31" s="1"/>
  <c r="J13" i="31"/>
  <c r="K13" i="31" s="1"/>
  <c r="F27" i="31"/>
  <c r="I27" i="26"/>
  <c r="M13" i="30"/>
  <c r="I13" i="30"/>
  <c r="M14" i="30"/>
  <c r="J16" i="30"/>
  <c r="K16" i="30" s="1"/>
  <c r="J13" i="30"/>
  <c r="K13" i="30" s="1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<sst xmlns="http://schemas.openxmlformats.org/spreadsheetml/2006/main" count="134" uniqueCount="44">
  <si>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</si>
  <si>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</si>
  <si>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</si>
  <si>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</si>
  <si>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</si>
  <si>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</si>
  <si>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</si>
  <si>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</si>
  <si>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</si>
  <si>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</si>
  <si>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</si>
  <si>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</si>
  <si>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</si>
  <si>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</si>
  <si>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</si>
  <si>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</si>
  <si>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</si>
  <si>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</si>
  <si>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</si>
  <si>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</si>
  <si>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</si>
  <si>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</si>
  <si>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</si>
  <si>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</si>
  <si>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</si>
  <si>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</si>
  <si>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</si>
  <si>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</si>
  <si>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</si>
  <si>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</si>
  <si>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</si>
  <si>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</si>
  <si>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GESTIÓN EMPRESARIAL</t>
  </si>
  <si>
    <t>AGOSTO - DICIEMBRE 2025.</t>
  </si>
  <si>
    <t>DRA. ROSA MARÍA BEREA GUTIÉRREZ</t>
  </si>
  <si>
    <t>FUNDAMENTOS DE INVESTIGACIÓN</t>
  </si>
  <si>
    <t>107A</t>
  </si>
  <si>
    <t>IGEM</t>
  </si>
  <si>
    <t>COSTOS EMPRESARIALES</t>
  </si>
  <si>
    <t>307B</t>
  </si>
  <si>
    <t>TALLER DE INVESTIGACIÓN I</t>
  </si>
  <si>
    <t>507A</t>
  </si>
  <si>
    <t>FINANZAS EN LAS ORGANIZACIONES</t>
  </si>
  <si>
    <t>507B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</si>
</sst>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1" fontId="4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Normal="100" zoomScaleSheetLayoutView="100" zoomScalePageLayoutView="70" workbookViewId="0">
      <selection activeCell="N15" sqref="N1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1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1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1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4" x14ac:dyDescent="0.1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14" x14ac:dyDescent="0.15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38</v>
      </c>
      <c r="G13" s="8">
        <v>37</v>
      </c>
      <c r="H13" s="8">
        <v>0</v>
      </c>
      <c r="I13" s="9"/>
      <c r="J13" s="8">
        <f t="shared" ref="J13:J27" si="0">(F13-SUM(G13:H13))-L13</f>
        <v>1</v>
      </c>
      <c r="K13" s="9"/>
      <c r="L13" s="8"/>
      <c r="M13" s="9"/>
      <c r="N13" s="39">
        <v>95.8</v>
      </c>
      <c r="O13" s="12">
        <v>0.87</v>
      </c>
      <c r="P13" s="17"/>
    </row>
    <row r="14" spans="1:16" s="10" customFormat="1" ht="14" x14ac:dyDescent="0.15">
      <c r="A14" s="17"/>
      <c r="B14" s="7" t="s">
        <v>38</v>
      </c>
      <c r="C14" s="8" t="s">
        <v>20</v>
      </c>
      <c r="D14" s="8" t="s">
        <v>39</v>
      </c>
      <c r="E14" s="8" t="s">
        <v>37</v>
      </c>
      <c r="F14" s="8">
        <v>33</v>
      </c>
      <c r="G14" s="8">
        <v>32</v>
      </c>
      <c r="H14" s="8">
        <v>0</v>
      </c>
      <c r="I14" s="9"/>
      <c r="J14" s="8">
        <f>(F14-SUM(G14:H14))-L14</f>
        <v>1</v>
      </c>
      <c r="K14" s="9"/>
      <c r="L14" s="8"/>
      <c r="M14" s="9"/>
      <c r="N14" s="39">
        <v>90.3</v>
      </c>
      <c r="O14" s="12">
        <v>0.76</v>
      </c>
      <c r="P14" s="17"/>
    </row>
    <row r="15" spans="1:16" s="10" customFormat="1" ht="14" x14ac:dyDescent="0.15">
      <c r="A15" s="17"/>
      <c r="B15" s="7" t="s">
        <v>40</v>
      </c>
      <c r="C15" s="8" t="s">
        <v>20</v>
      </c>
      <c r="D15" s="8" t="s">
        <v>41</v>
      </c>
      <c r="E15" s="8" t="s">
        <v>37</v>
      </c>
      <c r="F15" s="8">
        <v>34</v>
      </c>
      <c r="G15" s="8">
        <v>29</v>
      </c>
      <c r="H15" s="8">
        <v>0</v>
      </c>
      <c r="I15" s="9"/>
      <c r="J15" s="8">
        <f t="shared" ref="J15:J16" si="1">(F15-SUM(G15:H15))-L15</f>
        <v>5</v>
      </c>
      <c r="K15" s="9"/>
      <c r="L15" s="8"/>
      <c r="M15" s="9"/>
      <c r="N15" s="39">
        <v>79.599999999999994</v>
      </c>
      <c r="O15" s="12">
        <v>0.79</v>
      </c>
      <c r="P15" s="17"/>
    </row>
    <row r="16" spans="1:16" s="10" customFormat="1" ht="14" x14ac:dyDescent="0.15">
      <c r="A16" s="17"/>
      <c r="B16" s="7" t="s">
        <v>42</v>
      </c>
      <c r="C16" s="8" t="s">
        <v>20</v>
      </c>
      <c r="D16" s="8" t="s">
        <v>43</v>
      </c>
      <c r="E16" s="8" t="s">
        <v>37</v>
      </c>
      <c r="F16" s="8">
        <v>26</v>
      </c>
      <c r="G16" s="8">
        <v>25</v>
      </c>
      <c r="H16" s="8">
        <v>0</v>
      </c>
      <c r="I16" s="9"/>
      <c r="J16" s="8">
        <f t="shared" si="1"/>
        <v>1</v>
      </c>
      <c r="K16" s="9"/>
      <c r="L16" s="8"/>
      <c r="M16" s="9"/>
      <c r="N16" s="8">
        <v>80</v>
      </c>
      <c r="O16" s="12">
        <v>0.73</v>
      </c>
      <c r="P16" s="17"/>
    </row>
    <row r="17" spans="1:16" s="10" customFormat="1" x14ac:dyDescent="0.1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1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131</v>
      </c>
      <c r="G27" s="20">
        <f>SUM(G13:G26)</f>
        <v>123</v>
      </c>
      <c r="H27" s="20">
        <f>SUM(H13:H26)</f>
        <v>0</v>
      </c>
      <c r="I27" s="21">
        <f>SUM(G27:H27)/F27</f>
        <v>0.93893129770992367</v>
      </c>
      <c r="J27" s="20">
        <f t="shared" si="0"/>
        <v>8</v>
      </c>
      <c r="K27" s="21"/>
      <c r="L27" s="20"/>
      <c r="M27" s="21"/>
      <c r="N27" s="20">
        <f>AVERAGE(N13:N26)</f>
        <v>86.424999999999997</v>
      </c>
      <c r="O27" s="22">
        <f>AVERAGE(O13:O26)</f>
        <v>0.78749999999999998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7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B17" sqref="B17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15">
      <c r="A5" s="16"/>
      <c r="B5" s="36" t="s">
        <v>1</v>
      </c>
      <c r="C5" s="36"/>
      <c r="D5" s="36"/>
      <c r="E5" s="36"/>
      <c r="F5" s="37" t="str">
        <f>'1'!F5</f>
        <v>EN 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2025.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tr">
        <f>'1'!C9</f>
        <v>DRA. ROSA MARÍA BEREA GUTIÉRREZ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4" x14ac:dyDescent="0.1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14" x14ac:dyDescent="0.15">
      <c r="A13" s="17"/>
      <c r="B13" s="13" t="str">
        <f>'1'!B13</f>
        <v>FUNDAMENTOS DE INVESTIGACIÓN</v>
      </c>
      <c r="C13" s="8" t="str">
        <f>'1'!C13</f>
        <v>I</v>
      </c>
      <c r="D13" s="8" t="str">
        <f>'1'!D13</f>
        <v>107A</v>
      </c>
      <c r="E13" s="8" t="str">
        <f>'1'!E13</f>
        <v>IGEM</v>
      </c>
      <c r="F13" s="8">
        <f>'1'!F13</f>
        <v>38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>COSTOS EMPRESARIALES</v>
      </c>
      <c r="C14" s="8" t="str">
        <f>'1'!C14</f>
        <v>I</v>
      </c>
      <c r="D14" s="8" t="str">
        <f>'1'!D14</f>
        <v>307B</v>
      </c>
      <c r="E14" s="8" t="str">
        <f>'1'!E14</f>
        <v>IGEM</v>
      </c>
      <c r="F14" s="8">
        <f>'1'!F14</f>
        <v>33</v>
      </c>
      <c r="G14" s="8"/>
      <c r="H14" s="8">
        <v>0</v>
      </c>
      <c r="I14" s="9">
        <f t="shared" ref="I14:I16" si="3">(G14+H14)/F14</f>
        <v>0</v>
      </c>
      <c r="J14" s="8">
        <f>(F14-SUM(G14:H14))-L14</f>
        <v>33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TALLER DE INVESTIGACIÓN I</v>
      </c>
      <c r="C15" s="8" t="str">
        <f>'1'!C15</f>
        <v>I</v>
      </c>
      <c r="D15" s="8" t="str">
        <f>'1'!D15</f>
        <v>507A</v>
      </c>
      <c r="E15" s="8" t="str">
        <f>'1'!E15</f>
        <v>IGEM</v>
      </c>
      <c r="F15" s="8">
        <f>'1'!F15</f>
        <v>34</v>
      </c>
      <c r="G15" s="8"/>
      <c r="H15" s="8">
        <v>0</v>
      </c>
      <c r="I15" s="9">
        <f t="shared" si="3"/>
        <v>0</v>
      </c>
      <c r="J15" s="8">
        <f t="shared" ref="J15:J16" si="4">(F15-SUM(G15:H15))-L15</f>
        <v>34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FINANZAS EN LAS ORGANIZACIONES</v>
      </c>
      <c r="C16" s="8" t="str">
        <f>'1'!C16</f>
        <v>I</v>
      </c>
      <c r="D16" s="8" t="str">
        <f>'1'!D16</f>
        <v>507B</v>
      </c>
      <c r="E16" s="8" t="str">
        <f>'1'!E16</f>
        <v>IGEM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1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131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17" sqref="B17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15">
      <c r="A5" s="16"/>
      <c r="B5" s="36" t="s">
        <v>1</v>
      </c>
      <c r="C5" s="36"/>
      <c r="D5" s="36"/>
      <c r="E5" s="36"/>
      <c r="F5" s="37" t="str">
        <f>'1'!F5</f>
        <v>EN 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2025.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tr">
        <f>'1'!C9</f>
        <v>DRA. ROSA MARÍA BEREA GUTIÉRREZ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4" x14ac:dyDescent="0.1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14" x14ac:dyDescent="0.15">
      <c r="A13" s="17"/>
      <c r="B13" s="13" t="str">
        <f>'1'!B13</f>
        <v>FUNDAMENTOS DE INVESTIGACIÓN</v>
      </c>
      <c r="C13" s="8" t="str">
        <f>'1'!C13</f>
        <v>I</v>
      </c>
      <c r="D13" s="8" t="str">
        <f>'1'!D13</f>
        <v>107A</v>
      </c>
      <c r="E13" s="8" t="str">
        <f>'1'!E13</f>
        <v>IGEM</v>
      </c>
      <c r="F13" s="8">
        <f>'1'!F13</f>
        <v>38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>COSTOS EMPRESARIALES</v>
      </c>
      <c r="C14" s="8" t="str">
        <f>'1'!C14</f>
        <v>I</v>
      </c>
      <c r="D14" s="8" t="str">
        <f>'1'!D14</f>
        <v>307B</v>
      </c>
      <c r="E14" s="8" t="str">
        <f>'1'!E14</f>
        <v>IGEM</v>
      </c>
      <c r="F14" s="8">
        <f>'1'!F14</f>
        <v>33</v>
      </c>
      <c r="G14" s="8"/>
      <c r="H14" s="8">
        <v>0</v>
      </c>
      <c r="I14" s="9">
        <f t="shared" ref="I14:I16" si="3">(G14+H14)/F14</f>
        <v>0</v>
      </c>
      <c r="J14" s="8">
        <f>(F14-SUM(G14:H14))-L14</f>
        <v>33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TALLER DE INVESTIGACIÓN I</v>
      </c>
      <c r="C15" s="8" t="str">
        <f>'1'!C15</f>
        <v>I</v>
      </c>
      <c r="D15" s="8" t="str">
        <f>'1'!D15</f>
        <v>507A</v>
      </c>
      <c r="E15" s="8" t="str">
        <f>'1'!E15</f>
        <v>IGEM</v>
      </c>
      <c r="F15" s="8">
        <f>'1'!F15</f>
        <v>34</v>
      </c>
      <c r="G15" s="8"/>
      <c r="H15" s="8">
        <v>0</v>
      </c>
      <c r="I15" s="9">
        <f t="shared" si="3"/>
        <v>0</v>
      </c>
      <c r="J15" s="8">
        <f t="shared" ref="J15:J16" si="4">(F15-SUM(G15:H15))-L15</f>
        <v>34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FINANZAS EN LAS ORGANIZACIONES</v>
      </c>
      <c r="C16" s="8" t="str">
        <f>'1'!C16</f>
        <v>I</v>
      </c>
      <c r="D16" s="8" t="str">
        <f>'1'!D16</f>
        <v>507B</v>
      </c>
      <c r="E16" s="8" t="str">
        <f>'1'!E16</f>
        <v>IGEM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1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131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B17" sqref="B17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15">
      <c r="A5" s="16"/>
      <c r="B5" s="36" t="s">
        <v>1</v>
      </c>
      <c r="C5" s="36"/>
      <c r="D5" s="36"/>
      <c r="E5" s="36"/>
      <c r="F5" s="37" t="str">
        <f>'1'!F5</f>
        <v>EN GESTIÓN EMPRESARIAL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2025.</v>
      </c>
      <c r="N7" s="28"/>
      <c r="O7" s="28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8" t="str">
        <f>'1'!C9</f>
        <v>DRA. ROSA MARÍA BEREA GUTIÉRREZ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4" x14ac:dyDescent="0.1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14" x14ac:dyDescent="0.15">
      <c r="A13" s="17"/>
      <c r="B13" s="13" t="str">
        <f>'1'!B13</f>
        <v>FUNDAMENTOS DE INVESTIGACIÓN</v>
      </c>
      <c r="C13" s="8" t="str">
        <f>'1'!C13</f>
        <v>I</v>
      </c>
      <c r="D13" s="8" t="str">
        <f>'1'!D13</f>
        <v>107A</v>
      </c>
      <c r="E13" s="8" t="str">
        <f>'1'!E13</f>
        <v>IGEM</v>
      </c>
      <c r="F13" s="8">
        <f>'1'!F13</f>
        <v>38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14" x14ac:dyDescent="0.15">
      <c r="A14" s="17"/>
      <c r="B14" s="13" t="str">
        <f>'1'!B14</f>
        <v>COSTOS EMPRESARIALES</v>
      </c>
      <c r="C14" s="8" t="str">
        <f>'1'!C14</f>
        <v>I</v>
      </c>
      <c r="D14" s="8" t="str">
        <f>'1'!D14</f>
        <v>307B</v>
      </c>
      <c r="E14" s="8" t="str">
        <f>'1'!E14</f>
        <v>IGEM</v>
      </c>
      <c r="F14" s="8">
        <f>'1'!F14</f>
        <v>33</v>
      </c>
      <c r="G14" s="8"/>
      <c r="H14" s="8">
        <v>0</v>
      </c>
      <c r="I14" s="9">
        <f t="shared" ref="I14:I16" si="3">(G14+H14)/F14</f>
        <v>0</v>
      </c>
      <c r="J14" s="8">
        <f>(F14-SUM(G14:H14))-L14</f>
        <v>33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14" x14ac:dyDescent="0.15">
      <c r="A15" s="17"/>
      <c r="B15" s="13" t="str">
        <f>'1'!B15</f>
        <v>TALLER DE INVESTIGACIÓN I</v>
      </c>
      <c r="C15" s="8" t="str">
        <f>'1'!C15</f>
        <v>I</v>
      </c>
      <c r="D15" s="8" t="str">
        <f>'1'!D15</f>
        <v>507A</v>
      </c>
      <c r="E15" s="8" t="str">
        <f>'1'!E15</f>
        <v>IGEM</v>
      </c>
      <c r="F15" s="8">
        <f>'1'!F15</f>
        <v>34</v>
      </c>
      <c r="G15" s="8"/>
      <c r="H15" s="8">
        <v>0</v>
      </c>
      <c r="I15" s="9">
        <f t="shared" si="3"/>
        <v>0</v>
      </c>
      <c r="J15" s="8">
        <f t="shared" ref="J15:J16" si="4">(F15-SUM(G15:H15))-L15</f>
        <v>34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14" x14ac:dyDescent="0.15">
      <c r="A16" s="17"/>
      <c r="B16" s="13" t="str">
        <f>'1'!B16</f>
        <v>FINANZAS EN LAS ORGANIZACIONES</v>
      </c>
      <c r="C16" s="8" t="str">
        <f>'1'!C16</f>
        <v>I</v>
      </c>
      <c r="D16" s="8" t="str">
        <f>'1'!D16</f>
        <v>507B</v>
      </c>
      <c r="E16" s="8" t="str">
        <f>'1'!E16</f>
        <v>IGEM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1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1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131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2025-07-02T21:33:58Z</cp:lastPrinted>
  <dcterms:created xsi:type="dcterms:W3CDTF">2021-11-22T14:45:25Z</dcterms:created>
  <dcterms:modified xsi:type="dcterms:W3CDTF">2025-09-24T22:41:39Z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