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rosamariabereagutierrez/Desktop/"/>
    </mc:Choice>
  </mc:AlternateContent>
  <xr:revisionPtr revIDLastSave="0" documentId="13_ncr:1_{96EBCB1B-2886-4E4E-8ABD-B04B14AF8D6B}" xr6:coauthVersionLast="47" xr6:coauthVersionMax="47" xr10:uidLastSave="{00000000-0000-0000-0000-000000000000}"/>
  <bookViews>
    <workbookView xWindow="8520" yWindow="460" windowWidth="20080" windowHeight="16480" activeTab="2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'2'!$A$1:$P$31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30" l="1"/>
  <c r="J14" i="27" l="1"/>
  <c r="J15" i="27"/>
  <c r="E15" i="27"/>
  <c r="B17" i="27"/>
  <c r="E17" i="27"/>
  <c r="F17" i="27"/>
  <c r="J17" i="27"/>
  <c r="O27" i="31"/>
  <c r="N27" i="31"/>
  <c r="L27" i="31"/>
  <c r="H27" i="31"/>
  <c r="G2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16" i="30"/>
  <c r="E16" i="30"/>
  <c r="D16" i="30"/>
  <c r="B16" i="30"/>
  <c r="F15" i="30"/>
  <c r="E15" i="30"/>
  <c r="D15" i="30"/>
  <c r="B15" i="30"/>
  <c r="E14" i="30"/>
  <c r="D14" i="30"/>
  <c r="B14" i="30"/>
  <c r="F13" i="30"/>
  <c r="E13" i="30"/>
  <c r="D13" i="30"/>
  <c r="B13" i="30"/>
  <c r="C9" i="30"/>
  <c r="M7" i="30"/>
  <c r="I7" i="30"/>
  <c r="F7" i="30"/>
  <c r="F5" i="30"/>
  <c r="C9" i="27"/>
  <c r="F5" i="27"/>
  <c r="M7" i="27"/>
  <c r="I7" i="27"/>
  <c r="F7" i="27"/>
  <c r="B14" i="27"/>
  <c r="E14" i="27"/>
  <c r="F14" i="27"/>
  <c r="B16" i="27"/>
  <c r="E16" i="27"/>
  <c r="E13" i="27"/>
  <c r="F13" i="27"/>
  <c r="J13" i="27" s="1"/>
  <c r="B13" i="27"/>
  <c r="O28" i="27"/>
  <c r="N28" i="27"/>
  <c r="H28" i="27"/>
  <c r="G28" i="27"/>
  <c r="O27" i="26"/>
  <c r="N27" i="26"/>
  <c r="H27" i="26"/>
  <c r="G27" i="26"/>
  <c r="F27" i="26"/>
  <c r="J16" i="26"/>
  <c r="J15" i="26"/>
  <c r="J14" i="26"/>
  <c r="J13" i="26"/>
  <c r="J15" i="30" l="1"/>
  <c r="I15" i="31"/>
  <c r="J15" i="31"/>
  <c r="K15" i="31" s="1"/>
  <c r="J27" i="26"/>
  <c r="J14" i="31"/>
  <c r="K14" i="31" s="1"/>
  <c r="F27" i="30"/>
  <c r="J27" i="30" s="1"/>
  <c r="K27" i="30" s="1"/>
  <c r="I16" i="31"/>
  <c r="I13" i="31"/>
  <c r="M14" i="31"/>
  <c r="J16" i="31"/>
  <c r="K16" i="31" s="1"/>
  <c r="J13" i="31"/>
  <c r="K13" i="31" s="1"/>
  <c r="F27" i="31"/>
  <c r="I27" i="26"/>
  <c r="J16" i="30"/>
  <c r="J13" i="30"/>
  <c r="F28" i="27"/>
  <c r="J28" i="27" s="1"/>
  <c r="M27" i="30" l="1"/>
  <c r="I27" i="30"/>
  <c r="J27" i="31"/>
  <c r="K27" i="31" s="1"/>
  <c r="I27" i="31"/>
  <c r="M27" i="3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Operador: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<sst xmlns="http://schemas.openxmlformats.org/spreadsheetml/2006/main" count="153" uniqueCount="48">
  <si>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</si>
  <si>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</si>
  <si>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</si>
  <si>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</si>
  <si>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</si>
  <si>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</si>
  <si>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</si>
  <si>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</si>
  <si>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</si>
  <si>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</si>
  <si>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</si>
  <si>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</si>
  <si>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</si>
  <si>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</si>
  <si>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</si>
  <si>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</si>
  <si>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</si>
  <si>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</si>
  <si>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</si>
  <si>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</si>
  <si>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</si>
  <si>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</si>
  <si>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</si>
  <si>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</si>
  <si>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</si>
  <si>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</si>
  <si>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</si>
  <si>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</si>
  <si>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</si>
  <si>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</si>
  <si>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</si>
  <si>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</si>
  <si>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EN GESTIÓN EMPRESARIAL</t>
  </si>
  <si>
    <t>AGOSTO - DICIEMBRE 2025.</t>
  </si>
  <si>
    <t>DRA. ROSA MARÍA BEREA GUTIÉRREZ</t>
  </si>
  <si>
    <t>FUNDAMENTOS DE INVESTIGACIÓN</t>
  </si>
  <si>
    <t>107A</t>
  </si>
  <si>
    <t>IGEM</t>
  </si>
  <si>
    <t>COSTOS EMPRESARIALES</t>
  </si>
  <si>
    <t>307B</t>
  </si>
  <si>
    <t>TALLER DE INVESTIGACIÓN I</t>
  </si>
  <si>
    <t>507A</t>
  </si>
  <si>
    <t>FINANZAS EN LAS ORGANIZACIONES</t>
  </si>
  <si>
    <t>507B</t>
  </si>
  <si>
    <t>II</t>
  </si>
  <si>
    <t>III</t>
  </si>
  <si>
    <t>SE</t>
  </si>
  <si>
    <t>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</si>
</sst>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9" fontId="4" fillId="0" borderId="1" xfId="1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9" fontId="4" fillId="0" borderId="9" xfId="1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zoomScaleNormal="100" zoomScaleSheetLayoutView="100" zoomScalePageLayoutView="70" workbookViewId="0">
      <selection activeCell="F13" sqref="F13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4" width="5.5" style="1" bestFit="1" customWidth="1"/>
    <col min="5" max="5" width="21.83203125" style="1" customWidth="1"/>
    <col min="6" max="6" width="9.5" style="1" customWidth="1"/>
    <col min="7" max="13" width="7.5" style="1" customWidth="1"/>
    <col min="14" max="15" width="11.5" style="1"/>
    <col min="16" max="16" width="1.6640625" style="1" customWidth="1"/>
    <col min="17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">
      <c r="A2" s="14"/>
      <c r="B2" s="26" t="s">
        <v>28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14"/>
    </row>
    <row r="3" spans="1:16" x14ac:dyDescent="0.15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15">
      <c r="A4" s="16"/>
      <c r="B4" s="28" t="s">
        <v>0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16"/>
    </row>
    <row r="5" spans="1:16" x14ac:dyDescent="0.15">
      <c r="A5" s="16"/>
      <c r="B5" s="29" t="s">
        <v>1</v>
      </c>
      <c r="C5" s="29"/>
      <c r="D5" s="29"/>
      <c r="E5" s="29"/>
      <c r="F5" s="30" t="s">
        <v>32</v>
      </c>
      <c r="G5" s="30"/>
      <c r="H5" s="30"/>
      <c r="I5" s="30"/>
      <c r="J5" s="3"/>
      <c r="K5" s="3"/>
      <c r="L5" s="3"/>
      <c r="M5" s="3"/>
      <c r="N5" s="3"/>
      <c r="O5" s="3"/>
      <c r="P5" s="16"/>
    </row>
    <row r="6" spans="1:16" x14ac:dyDescent="0.1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4" x14ac:dyDescent="0.15">
      <c r="A7" s="16"/>
      <c r="B7" s="4" t="s">
        <v>2</v>
      </c>
      <c r="C7" s="31" t="s">
        <v>3</v>
      </c>
      <c r="D7" s="31"/>
      <c r="E7" s="11" t="s">
        <v>4</v>
      </c>
      <c r="F7" s="5">
        <v>4</v>
      </c>
      <c r="H7" s="4" t="s">
        <v>5</v>
      </c>
      <c r="I7" s="5">
        <v>4</v>
      </c>
      <c r="J7" s="32" t="s">
        <v>6</v>
      </c>
      <c r="K7" s="32"/>
      <c r="L7" s="32"/>
      <c r="M7" s="31" t="s">
        <v>33</v>
      </c>
      <c r="N7" s="31"/>
      <c r="O7" s="31"/>
      <c r="P7" s="16"/>
    </row>
    <row r="8" spans="1:16" x14ac:dyDescent="0.15">
      <c r="A8" s="16"/>
      <c r="P8" s="16"/>
    </row>
    <row r="9" spans="1:16" x14ac:dyDescent="0.15">
      <c r="A9" s="16"/>
      <c r="B9" s="4" t="s">
        <v>7</v>
      </c>
      <c r="C9" s="31" t="s">
        <v>34</v>
      </c>
      <c r="D9" s="31"/>
      <c r="E9" s="31"/>
      <c r="F9" s="31"/>
      <c r="G9" s="31"/>
      <c r="H9" s="31"/>
      <c r="I9" s="31"/>
      <c r="J9" s="31"/>
      <c r="K9" s="31"/>
      <c r="L9" s="31"/>
      <c r="M9" s="31"/>
      <c r="P9" s="16"/>
    </row>
    <row r="10" spans="1:16" ht="14" thickBot="1" x14ac:dyDescent="0.2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15">
      <c r="A11" s="16"/>
      <c r="B11" s="33" t="s">
        <v>8</v>
      </c>
      <c r="C11" s="35" t="s">
        <v>9</v>
      </c>
      <c r="D11" s="35" t="s">
        <v>10</v>
      </c>
      <c r="E11" s="37" t="s">
        <v>11</v>
      </c>
      <c r="F11" s="37" t="s">
        <v>12</v>
      </c>
      <c r="G11" s="37" t="s">
        <v>13</v>
      </c>
      <c r="H11" s="37"/>
      <c r="I11" s="37" t="s">
        <v>14</v>
      </c>
      <c r="J11" s="37" t="s">
        <v>15</v>
      </c>
      <c r="K11" s="37" t="s">
        <v>16</v>
      </c>
      <c r="L11" s="37" t="s">
        <v>17</v>
      </c>
      <c r="M11" s="37" t="s">
        <v>18</v>
      </c>
      <c r="N11" s="37" t="s">
        <v>19</v>
      </c>
      <c r="O11" s="39" t="s">
        <v>20</v>
      </c>
      <c r="P11" s="16"/>
    </row>
    <row r="12" spans="1:16" ht="14" x14ac:dyDescent="0.15">
      <c r="A12" s="16"/>
      <c r="B12" s="34"/>
      <c r="C12" s="36"/>
      <c r="D12" s="36"/>
      <c r="E12" s="38"/>
      <c r="F12" s="38"/>
      <c r="G12" s="18" t="s">
        <v>21</v>
      </c>
      <c r="H12" s="18" t="s">
        <v>22</v>
      </c>
      <c r="I12" s="38"/>
      <c r="J12" s="38"/>
      <c r="K12" s="38"/>
      <c r="L12" s="38"/>
      <c r="M12" s="38"/>
      <c r="N12" s="38"/>
      <c r="O12" s="40"/>
      <c r="P12" s="16"/>
    </row>
    <row r="13" spans="1:16" s="10" customFormat="1" ht="14" x14ac:dyDescent="0.15">
      <c r="A13" s="17"/>
      <c r="B13" s="7" t="s">
        <v>35</v>
      </c>
      <c r="C13" s="8" t="s">
        <v>20</v>
      </c>
      <c r="D13" s="8" t="s">
        <v>36</v>
      </c>
      <c r="E13" s="8" t="s">
        <v>37</v>
      </c>
      <c r="F13" s="8">
        <v>38</v>
      </c>
      <c r="G13" s="8">
        <v>37</v>
      </c>
      <c r="H13" s="8">
        <v>0</v>
      </c>
      <c r="I13" s="9"/>
      <c r="J13" s="8">
        <f t="shared" ref="J13:J27" si="0">(F13-SUM(G13:H13))-L13</f>
        <v>1</v>
      </c>
      <c r="K13" s="9"/>
      <c r="L13" s="8"/>
      <c r="M13" s="9"/>
      <c r="N13" s="23">
        <v>95.8</v>
      </c>
      <c r="O13" s="12">
        <v>0.87</v>
      </c>
      <c r="P13" s="17"/>
    </row>
    <row r="14" spans="1:16" s="10" customFormat="1" ht="14" x14ac:dyDescent="0.15">
      <c r="A14" s="17"/>
      <c r="B14" s="7" t="s">
        <v>38</v>
      </c>
      <c r="C14" s="8" t="s">
        <v>20</v>
      </c>
      <c r="D14" s="8" t="s">
        <v>39</v>
      </c>
      <c r="E14" s="8" t="s">
        <v>37</v>
      </c>
      <c r="F14" s="8">
        <v>33</v>
      </c>
      <c r="G14" s="8">
        <v>32</v>
      </c>
      <c r="H14" s="8">
        <v>0</v>
      </c>
      <c r="I14" s="9"/>
      <c r="J14" s="8">
        <f>(F14-SUM(G14:H14))-L14</f>
        <v>1</v>
      </c>
      <c r="K14" s="9"/>
      <c r="L14" s="8"/>
      <c r="M14" s="9"/>
      <c r="N14" s="23">
        <v>90.3</v>
      </c>
      <c r="O14" s="12">
        <v>0.76</v>
      </c>
      <c r="P14" s="17"/>
    </row>
    <row r="15" spans="1:16" s="10" customFormat="1" ht="14" x14ac:dyDescent="0.15">
      <c r="A15" s="17"/>
      <c r="B15" s="7" t="s">
        <v>40</v>
      </c>
      <c r="C15" s="8" t="s">
        <v>20</v>
      </c>
      <c r="D15" s="8" t="s">
        <v>41</v>
      </c>
      <c r="E15" s="8" t="s">
        <v>37</v>
      </c>
      <c r="F15" s="8">
        <v>34</v>
      </c>
      <c r="G15" s="8">
        <v>29</v>
      </c>
      <c r="H15" s="8">
        <v>0</v>
      </c>
      <c r="I15" s="9"/>
      <c r="J15" s="8">
        <f t="shared" ref="J15:J16" si="1">(F15-SUM(G15:H15))-L15</f>
        <v>5</v>
      </c>
      <c r="K15" s="9"/>
      <c r="L15" s="8"/>
      <c r="M15" s="9"/>
      <c r="N15" s="23">
        <v>79.599999999999994</v>
      </c>
      <c r="O15" s="12">
        <v>0.79</v>
      </c>
      <c r="P15" s="17"/>
    </row>
    <row r="16" spans="1:16" s="10" customFormat="1" ht="14" x14ac:dyDescent="0.15">
      <c r="A16" s="17"/>
      <c r="B16" s="7" t="s">
        <v>42</v>
      </c>
      <c r="C16" s="8" t="s">
        <v>20</v>
      </c>
      <c r="D16" s="8" t="s">
        <v>43</v>
      </c>
      <c r="E16" s="8" t="s">
        <v>37</v>
      </c>
      <c r="F16" s="8">
        <v>26</v>
      </c>
      <c r="G16" s="8">
        <v>25</v>
      </c>
      <c r="H16" s="8">
        <v>0</v>
      </c>
      <c r="I16" s="9"/>
      <c r="J16" s="8">
        <f t="shared" si="1"/>
        <v>1</v>
      </c>
      <c r="K16" s="9"/>
      <c r="L16" s="8"/>
      <c r="M16" s="9"/>
      <c r="N16" s="8">
        <v>80</v>
      </c>
      <c r="O16" s="12">
        <v>0.73</v>
      </c>
      <c r="P16" s="17"/>
    </row>
    <row r="17" spans="1:16" s="10" customFormat="1" x14ac:dyDescent="0.15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15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15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15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15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15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15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15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15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15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4" thickBot="1" x14ac:dyDescent="0.2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131</v>
      </c>
      <c r="G27" s="20">
        <f>SUM(G13:G26)</f>
        <v>123</v>
      </c>
      <c r="H27" s="20">
        <f>SUM(H13:H26)</f>
        <v>0</v>
      </c>
      <c r="I27" s="21">
        <f>SUM(G27:H27)/F27</f>
        <v>0.93893129770992367</v>
      </c>
      <c r="J27" s="20">
        <f t="shared" si="0"/>
        <v>8</v>
      </c>
      <c r="K27" s="21"/>
      <c r="L27" s="20"/>
      <c r="M27" s="21"/>
      <c r="N27" s="20">
        <f>AVERAGE(N13:N26)</f>
        <v>86.424999999999997</v>
      </c>
      <c r="O27" s="22">
        <f>AVERAGE(O13:O26)</f>
        <v>0.78749999999999998</v>
      </c>
      <c r="P27" s="16"/>
    </row>
    <row r="28" spans="1:16" x14ac:dyDescent="0.15">
      <c r="A28" s="16"/>
      <c r="P28" s="16"/>
    </row>
    <row r="29" spans="1:16" ht="120" customHeight="1" x14ac:dyDescent="0.15">
      <c r="A29" s="16"/>
      <c r="B29" s="41" t="s">
        <v>25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16"/>
    </row>
    <row r="30" spans="1:16" x14ac:dyDescent="0.1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78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1"/>
  <sheetViews>
    <sheetView view="pageBreakPreview" zoomScaleNormal="100" zoomScaleSheetLayoutView="100" zoomScalePageLayoutView="70" workbookViewId="0">
      <selection activeCell="L13" sqref="L13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4" width="5.5" style="1" bestFit="1" customWidth="1"/>
    <col min="5" max="5" width="21.83203125" style="1" customWidth="1"/>
    <col min="6" max="6" width="9.5" style="1" customWidth="1"/>
    <col min="7" max="13" width="7.5" style="1" customWidth="1"/>
    <col min="14" max="15" width="11.5" style="1"/>
    <col min="16" max="16" width="1.6640625" style="1" customWidth="1"/>
    <col min="17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">
      <c r="A2" s="14"/>
      <c r="B2" s="26" t="s">
        <v>29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14"/>
    </row>
    <row r="3" spans="1:16" x14ac:dyDescent="0.1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15">
      <c r="A4" s="16"/>
      <c r="B4" s="28" t="s">
        <v>0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16"/>
    </row>
    <row r="5" spans="1:16" x14ac:dyDescent="0.15">
      <c r="A5" s="16"/>
      <c r="B5" s="29" t="s">
        <v>1</v>
      </c>
      <c r="C5" s="29"/>
      <c r="D5" s="29"/>
      <c r="E5" s="29"/>
      <c r="F5" s="30" t="str">
        <f>'1'!F5</f>
        <v>EN GESTIÓN EMPRESARIAL</v>
      </c>
      <c r="G5" s="30"/>
      <c r="H5" s="30"/>
      <c r="I5" s="30"/>
      <c r="J5" s="3"/>
      <c r="K5" s="3"/>
      <c r="L5" s="3"/>
      <c r="M5" s="3"/>
      <c r="N5" s="3"/>
      <c r="O5" s="3"/>
      <c r="P5" s="16"/>
    </row>
    <row r="6" spans="1:16" x14ac:dyDescent="0.1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4" x14ac:dyDescent="0.15">
      <c r="A7" s="16"/>
      <c r="B7" s="4" t="s">
        <v>2</v>
      </c>
      <c r="C7" s="31" t="s">
        <v>27</v>
      </c>
      <c r="D7" s="31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32" t="s">
        <v>6</v>
      </c>
      <c r="K7" s="32"/>
      <c r="L7" s="32"/>
      <c r="M7" s="31" t="str">
        <f>'1'!M7</f>
        <v>AGOSTO - DICIEMBRE 2025.</v>
      </c>
      <c r="N7" s="31"/>
      <c r="O7" s="31"/>
      <c r="P7" s="16"/>
    </row>
    <row r="8" spans="1:16" x14ac:dyDescent="0.15">
      <c r="A8" s="16"/>
      <c r="P8" s="16"/>
    </row>
    <row r="9" spans="1:16" x14ac:dyDescent="0.15">
      <c r="A9" s="16"/>
      <c r="B9" s="4" t="s">
        <v>7</v>
      </c>
      <c r="C9" s="31" t="str">
        <f>'1'!C9</f>
        <v>DRA. ROSA MARÍA BEREA GUTIÉRREZ</v>
      </c>
      <c r="D9" s="31"/>
      <c r="E9" s="31"/>
      <c r="F9" s="31"/>
      <c r="G9" s="31"/>
      <c r="H9" s="31"/>
      <c r="I9" s="31"/>
      <c r="J9" s="31"/>
      <c r="K9" s="31"/>
      <c r="L9" s="31"/>
      <c r="M9" s="31"/>
      <c r="P9" s="16"/>
    </row>
    <row r="10" spans="1:16" ht="14" thickBot="1" x14ac:dyDescent="0.2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15">
      <c r="A11" s="16"/>
      <c r="B11" s="33" t="s">
        <v>8</v>
      </c>
      <c r="C11" s="35" t="s">
        <v>9</v>
      </c>
      <c r="D11" s="35" t="s">
        <v>10</v>
      </c>
      <c r="E11" s="37" t="s">
        <v>11</v>
      </c>
      <c r="F11" s="37" t="s">
        <v>12</v>
      </c>
      <c r="G11" s="37" t="s">
        <v>13</v>
      </c>
      <c r="H11" s="37"/>
      <c r="I11" s="37" t="s">
        <v>14</v>
      </c>
      <c r="J11" s="37" t="s">
        <v>15</v>
      </c>
      <c r="K11" s="37" t="s">
        <v>16</v>
      </c>
      <c r="L11" s="37" t="s">
        <v>17</v>
      </c>
      <c r="M11" s="37" t="s">
        <v>18</v>
      </c>
      <c r="N11" s="37" t="s">
        <v>19</v>
      </c>
      <c r="O11" s="39" t="s">
        <v>20</v>
      </c>
      <c r="P11" s="16"/>
    </row>
    <row r="12" spans="1:16" ht="14" x14ac:dyDescent="0.15">
      <c r="A12" s="16"/>
      <c r="B12" s="34"/>
      <c r="C12" s="36"/>
      <c r="D12" s="36"/>
      <c r="E12" s="38"/>
      <c r="F12" s="38"/>
      <c r="G12" s="18" t="s">
        <v>21</v>
      </c>
      <c r="H12" s="18" t="s">
        <v>22</v>
      </c>
      <c r="I12" s="38"/>
      <c r="J12" s="38"/>
      <c r="K12" s="38"/>
      <c r="L12" s="38"/>
      <c r="M12" s="38"/>
      <c r="N12" s="38"/>
      <c r="O12" s="40"/>
      <c r="P12" s="16"/>
    </row>
    <row r="13" spans="1:16" s="10" customFormat="1" ht="14" x14ac:dyDescent="0.15">
      <c r="A13" s="17"/>
      <c r="B13" s="13" t="str">
        <f>'1'!B13</f>
        <v>FUNDAMENTOS DE INVESTIGACIÓN</v>
      </c>
      <c r="C13" s="24" t="s">
        <v>44</v>
      </c>
      <c r="D13" s="24" t="s">
        <v>36</v>
      </c>
      <c r="E13" s="24" t="str">
        <f>'1'!E13</f>
        <v>IGEM</v>
      </c>
      <c r="F13" s="24">
        <f>'1'!F13</f>
        <v>38</v>
      </c>
      <c r="G13" s="24">
        <v>34</v>
      </c>
      <c r="H13" s="24">
        <v>0</v>
      </c>
      <c r="I13" s="25"/>
      <c r="J13" s="24">
        <f t="shared" ref="J13:J28" si="0">(F13-SUM(G13:H13))-L13</f>
        <v>4</v>
      </c>
      <c r="K13" s="25"/>
      <c r="L13" s="24"/>
      <c r="M13" s="25"/>
      <c r="N13" s="23">
        <v>85.1</v>
      </c>
      <c r="O13" s="12">
        <v>0.76</v>
      </c>
      <c r="P13" s="17"/>
    </row>
    <row r="14" spans="1:16" s="10" customFormat="1" ht="14" x14ac:dyDescent="0.15">
      <c r="A14" s="17"/>
      <c r="B14" s="13" t="str">
        <f>'1'!B14</f>
        <v>COSTOS EMPRESARIALES</v>
      </c>
      <c r="C14" s="24" t="s">
        <v>44</v>
      </c>
      <c r="D14" s="24" t="s">
        <v>39</v>
      </c>
      <c r="E14" s="24" t="str">
        <f>'1'!E14</f>
        <v>IGEM</v>
      </c>
      <c r="F14" s="24">
        <f>'1'!F14</f>
        <v>33</v>
      </c>
      <c r="G14" s="24">
        <v>32</v>
      </c>
      <c r="H14" s="24">
        <v>0</v>
      </c>
      <c r="I14" s="25"/>
      <c r="J14" s="24">
        <f>(F14-SUM(G14:H14))-L14</f>
        <v>1</v>
      </c>
      <c r="K14" s="25"/>
      <c r="L14" s="24"/>
      <c r="M14" s="25"/>
      <c r="N14" s="23">
        <v>89.24</v>
      </c>
      <c r="O14" s="12">
        <v>0.69699999999999995</v>
      </c>
      <c r="P14" s="17"/>
    </row>
    <row r="15" spans="1:16" s="10" customFormat="1" ht="14" x14ac:dyDescent="0.15">
      <c r="A15" s="17"/>
      <c r="B15" s="13" t="s">
        <v>38</v>
      </c>
      <c r="C15" s="24" t="s">
        <v>45</v>
      </c>
      <c r="D15" s="24" t="s">
        <v>39</v>
      </c>
      <c r="E15" s="24" t="str">
        <f>'1'!E15</f>
        <v>IGEM</v>
      </c>
      <c r="F15" s="24">
        <v>33</v>
      </c>
      <c r="G15" s="24">
        <v>13</v>
      </c>
      <c r="H15" s="24">
        <v>0</v>
      </c>
      <c r="I15" s="25"/>
      <c r="J15" s="24">
        <f>(F15-SUM(G15:H15))-L15</f>
        <v>20</v>
      </c>
      <c r="K15" s="25"/>
      <c r="L15" s="24"/>
      <c r="M15" s="25"/>
      <c r="N15" s="23">
        <v>32.700000000000003</v>
      </c>
      <c r="O15" s="12">
        <v>0.39</v>
      </c>
      <c r="P15" s="17"/>
    </row>
    <row r="16" spans="1:16" s="10" customFormat="1" ht="14" x14ac:dyDescent="0.15">
      <c r="A16" s="17"/>
      <c r="B16" s="13" t="str">
        <f>'1'!B15</f>
        <v>TALLER DE INVESTIGACIÓN I</v>
      </c>
      <c r="C16" s="24" t="s">
        <v>46</v>
      </c>
      <c r="D16" s="24" t="s">
        <v>41</v>
      </c>
      <c r="E16" s="24" t="str">
        <f>'1'!E15</f>
        <v>IGEM</v>
      </c>
      <c r="F16" s="24"/>
      <c r="G16" s="24"/>
      <c r="H16" s="24"/>
      <c r="I16" s="25"/>
      <c r="J16" s="24"/>
      <c r="K16" s="25"/>
      <c r="L16" s="24"/>
      <c r="M16" s="25"/>
      <c r="N16" s="23"/>
      <c r="O16" s="12"/>
      <c r="P16" s="17"/>
    </row>
    <row r="17" spans="1:16" s="10" customFormat="1" ht="14" x14ac:dyDescent="0.15">
      <c r="A17" s="17"/>
      <c r="B17" s="13" t="str">
        <f>'1'!B16</f>
        <v>FINANZAS EN LAS ORGANIZACIONES</v>
      </c>
      <c r="C17" s="24" t="s">
        <v>44</v>
      </c>
      <c r="D17" s="24" t="s">
        <v>43</v>
      </c>
      <c r="E17" s="24" t="str">
        <f>'1'!E16</f>
        <v>IGEM</v>
      </c>
      <c r="F17" s="24">
        <f>'1'!F16</f>
        <v>26</v>
      </c>
      <c r="G17" s="24">
        <v>23</v>
      </c>
      <c r="H17" s="24">
        <v>0</v>
      </c>
      <c r="I17" s="25"/>
      <c r="J17" s="24">
        <f t="shared" ref="J17" si="1">(F17-SUM(G17:H17))-L17</f>
        <v>3</v>
      </c>
      <c r="K17" s="25"/>
      <c r="L17" s="24"/>
      <c r="M17" s="25"/>
      <c r="N17" s="23">
        <v>82.3</v>
      </c>
      <c r="O17" s="12">
        <v>0.73</v>
      </c>
      <c r="P17" s="17"/>
    </row>
    <row r="18" spans="1:16" s="10" customFormat="1" x14ac:dyDescent="0.15">
      <c r="A18" s="17"/>
      <c r="B18" s="13"/>
      <c r="C18" s="24"/>
      <c r="D18" s="24"/>
      <c r="E18" s="24"/>
      <c r="F18" s="24"/>
      <c r="G18" s="24"/>
      <c r="H18" s="24"/>
      <c r="I18" s="25"/>
      <c r="J18" s="24"/>
      <c r="K18" s="25"/>
      <c r="L18" s="24"/>
      <c r="M18" s="25"/>
      <c r="N18" s="8"/>
      <c r="O18" s="12"/>
      <c r="P18" s="17"/>
    </row>
    <row r="19" spans="1:16" s="10" customFormat="1" x14ac:dyDescent="0.15">
      <c r="A19" s="17"/>
      <c r="B19" s="13"/>
      <c r="C19" s="24"/>
      <c r="D19" s="24"/>
      <c r="E19" s="24"/>
      <c r="F19" s="24"/>
      <c r="G19" s="24"/>
      <c r="H19" s="24"/>
      <c r="I19" s="25"/>
      <c r="J19" s="24"/>
      <c r="K19" s="25"/>
      <c r="L19" s="24"/>
      <c r="M19" s="25"/>
      <c r="N19" s="8"/>
      <c r="O19" s="12"/>
      <c r="P19" s="17"/>
    </row>
    <row r="20" spans="1:16" s="10" customFormat="1" x14ac:dyDescent="0.15">
      <c r="A20" s="17"/>
      <c r="B20" s="13"/>
      <c r="C20" s="24"/>
      <c r="D20" s="24"/>
      <c r="E20" s="24"/>
      <c r="F20" s="24"/>
      <c r="G20" s="24"/>
      <c r="H20" s="24"/>
      <c r="I20" s="25"/>
      <c r="J20" s="24"/>
      <c r="K20" s="25"/>
      <c r="L20" s="24"/>
      <c r="M20" s="25"/>
      <c r="N20" s="8"/>
      <c r="O20" s="12"/>
      <c r="P20" s="17"/>
    </row>
    <row r="21" spans="1:16" s="10" customFormat="1" x14ac:dyDescent="0.1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1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1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1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1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x14ac:dyDescent="0.1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s="10" customFormat="1" ht="16.5" customHeight="1" x14ac:dyDescent="0.15">
      <c r="A27" s="17"/>
      <c r="B27" s="13"/>
      <c r="C27" s="8"/>
      <c r="D27" s="8"/>
      <c r="E27" s="8"/>
      <c r="F27" s="8"/>
      <c r="G27" s="8"/>
      <c r="H27" s="8"/>
      <c r="I27" s="9"/>
      <c r="J27" s="8"/>
      <c r="K27" s="9"/>
      <c r="L27" s="8"/>
      <c r="M27" s="9"/>
      <c r="N27" s="8"/>
      <c r="O27" s="12"/>
      <c r="P27" s="17"/>
    </row>
    <row r="28" spans="1:16" ht="14" thickBot="1" x14ac:dyDescent="0.2">
      <c r="A28" s="16"/>
      <c r="B28" s="19" t="s">
        <v>23</v>
      </c>
      <c r="C28" s="20" t="s">
        <v>24</v>
      </c>
      <c r="D28" s="20" t="s">
        <v>24</v>
      </c>
      <c r="E28" s="20" t="s">
        <v>24</v>
      </c>
      <c r="F28" s="20">
        <f>SUM(F13:F27)</f>
        <v>130</v>
      </c>
      <c r="G28" s="20">
        <f>SUM(G13:G27)</f>
        <v>102</v>
      </c>
      <c r="H28" s="20">
        <f>SUM(H13:H27)</f>
        <v>0</v>
      </c>
      <c r="I28" s="21"/>
      <c r="J28" s="20">
        <f t="shared" si="0"/>
        <v>28</v>
      </c>
      <c r="K28" s="21"/>
      <c r="L28" s="20"/>
      <c r="M28" s="21"/>
      <c r="N28" s="20">
        <f>AVERAGE(N13:N27)</f>
        <v>72.334999999999994</v>
      </c>
      <c r="O28" s="22">
        <f>AVERAGE(O13:O27)</f>
        <v>0.64424999999999999</v>
      </c>
      <c r="P28" s="16"/>
    </row>
    <row r="29" spans="1:16" x14ac:dyDescent="0.15">
      <c r="A29" s="16"/>
      <c r="P29" s="16"/>
    </row>
    <row r="30" spans="1:16" ht="120" customHeight="1" x14ac:dyDescent="0.15">
      <c r="A30" s="16"/>
      <c r="B30" s="41" t="s">
        <v>25</v>
      </c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16"/>
    </row>
    <row r="31" spans="1:16" x14ac:dyDescent="0.1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</row>
  </sheetData>
  <mergeCells count="22">
    <mergeCell ref="O11:O12"/>
    <mergeCell ref="B30:O30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78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tabSelected="1" view="pageBreakPreview" zoomScaleNormal="100" zoomScaleSheetLayoutView="100" zoomScalePageLayoutView="70" workbookViewId="0">
      <selection activeCell="O13" sqref="O13:O17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4" width="5.5" style="1" bestFit="1" customWidth="1"/>
    <col min="5" max="5" width="21.83203125" style="1" customWidth="1"/>
    <col min="6" max="6" width="9.5" style="1" customWidth="1"/>
    <col min="7" max="13" width="7.5" style="1" customWidth="1"/>
    <col min="14" max="15" width="11.5" style="1"/>
    <col min="16" max="16" width="1.6640625" style="1" customWidth="1"/>
    <col min="17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">
      <c r="A2" s="14"/>
      <c r="B2" s="26" t="s">
        <v>30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14"/>
    </row>
    <row r="3" spans="1:16" x14ac:dyDescent="0.1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15">
      <c r="A4" s="16"/>
      <c r="B4" s="28" t="s">
        <v>0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16"/>
    </row>
    <row r="5" spans="1:16" x14ac:dyDescent="0.15">
      <c r="A5" s="16"/>
      <c r="B5" s="29" t="s">
        <v>1</v>
      </c>
      <c r="C5" s="29"/>
      <c r="D5" s="29"/>
      <c r="E5" s="29"/>
      <c r="F5" s="30" t="str">
        <f>'1'!F5</f>
        <v>EN GESTIÓN EMPRESARIAL</v>
      </c>
      <c r="G5" s="30"/>
      <c r="H5" s="30"/>
      <c r="I5" s="30"/>
      <c r="J5" s="3"/>
      <c r="K5" s="3"/>
      <c r="L5" s="3"/>
      <c r="M5" s="3"/>
      <c r="N5" s="3"/>
      <c r="O5" s="3"/>
      <c r="P5" s="16"/>
    </row>
    <row r="6" spans="1:16" x14ac:dyDescent="0.1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4" x14ac:dyDescent="0.15">
      <c r="A7" s="16"/>
      <c r="B7" s="4" t="s">
        <v>2</v>
      </c>
      <c r="C7" s="31">
        <v>3</v>
      </c>
      <c r="D7" s="31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32" t="s">
        <v>6</v>
      </c>
      <c r="K7" s="32"/>
      <c r="L7" s="32"/>
      <c r="M7" s="31" t="str">
        <f>'1'!M7</f>
        <v>AGOSTO - DICIEMBRE 2025.</v>
      </c>
      <c r="N7" s="31"/>
      <c r="O7" s="31"/>
      <c r="P7" s="16"/>
    </row>
    <row r="8" spans="1:16" x14ac:dyDescent="0.15">
      <c r="A8" s="16"/>
      <c r="P8" s="16"/>
    </row>
    <row r="9" spans="1:16" x14ac:dyDescent="0.15">
      <c r="A9" s="16"/>
      <c r="B9" s="4" t="s">
        <v>7</v>
      </c>
      <c r="C9" s="31" t="str">
        <f>'1'!C9</f>
        <v>DRA. ROSA MARÍA BEREA GUTIÉRREZ</v>
      </c>
      <c r="D9" s="31"/>
      <c r="E9" s="31"/>
      <c r="F9" s="31"/>
      <c r="G9" s="31"/>
      <c r="H9" s="31"/>
      <c r="I9" s="31"/>
      <c r="J9" s="31"/>
      <c r="K9" s="31"/>
      <c r="L9" s="31"/>
      <c r="M9" s="31"/>
      <c r="P9" s="16"/>
    </row>
    <row r="10" spans="1:16" ht="14" thickBot="1" x14ac:dyDescent="0.2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15">
      <c r="A11" s="16"/>
      <c r="B11" s="33" t="s">
        <v>8</v>
      </c>
      <c r="C11" s="35" t="s">
        <v>9</v>
      </c>
      <c r="D11" s="35" t="s">
        <v>10</v>
      </c>
      <c r="E11" s="37" t="s">
        <v>11</v>
      </c>
      <c r="F11" s="37" t="s">
        <v>12</v>
      </c>
      <c r="G11" s="37" t="s">
        <v>13</v>
      </c>
      <c r="H11" s="37"/>
      <c r="I11" s="37" t="s">
        <v>14</v>
      </c>
      <c r="J11" s="37" t="s">
        <v>15</v>
      </c>
      <c r="K11" s="37" t="s">
        <v>16</v>
      </c>
      <c r="L11" s="37" t="s">
        <v>17</v>
      </c>
      <c r="M11" s="37" t="s">
        <v>18</v>
      </c>
      <c r="N11" s="37" t="s">
        <v>19</v>
      </c>
      <c r="O11" s="39" t="s">
        <v>20</v>
      </c>
      <c r="P11" s="16"/>
    </row>
    <row r="12" spans="1:16" ht="14" x14ac:dyDescent="0.15">
      <c r="A12" s="16"/>
      <c r="B12" s="34"/>
      <c r="C12" s="36"/>
      <c r="D12" s="36"/>
      <c r="E12" s="38"/>
      <c r="F12" s="38"/>
      <c r="G12" s="18" t="s">
        <v>21</v>
      </c>
      <c r="H12" s="18" t="s">
        <v>22</v>
      </c>
      <c r="I12" s="38"/>
      <c r="J12" s="38"/>
      <c r="K12" s="38"/>
      <c r="L12" s="38"/>
      <c r="M12" s="38"/>
      <c r="N12" s="38"/>
      <c r="O12" s="40"/>
      <c r="P12" s="16"/>
    </row>
    <row r="13" spans="1:16" s="10" customFormat="1" ht="14" x14ac:dyDescent="0.15">
      <c r="A13" s="17"/>
      <c r="B13" s="13" t="str">
        <f>'1'!B13</f>
        <v>FUNDAMENTOS DE INVESTIGACIÓN</v>
      </c>
      <c r="C13" s="8" t="s">
        <v>45</v>
      </c>
      <c r="D13" s="8" t="str">
        <f>'1'!D13</f>
        <v>107A</v>
      </c>
      <c r="E13" s="8" t="str">
        <f>'1'!E13</f>
        <v>IGEM</v>
      </c>
      <c r="F13" s="8">
        <f>'1'!F13</f>
        <v>38</v>
      </c>
      <c r="G13" s="8">
        <v>37</v>
      </c>
      <c r="H13" s="8">
        <v>0</v>
      </c>
      <c r="I13" s="9"/>
      <c r="J13" s="8">
        <f t="shared" ref="J13:J27" si="0">(F13-SUM(G13:H13))-L13</f>
        <v>1</v>
      </c>
      <c r="K13" s="9"/>
      <c r="L13" s="8"/>
      <c r="M13" s="9"/>
      <c r="N13" s="8">
        <v>91</v>
      </c>
      <c r="O13" s="42">
        <v>0.45</v>
      </c>
      <c r="P13" s="17"/>
    </row>
    <row r="14" spans="1:16" s="10" customFormat="1" ht="14" x14ac:dyDescent="0.15">
      <c r="A14" s="17"/>
      <c r="B14" s="13" t="str">
        <f>'1'!B14</f>
        <v>COSTOS EMPRESARIALES</v>
      </c>
      <c r="C14" s="8" t="s">
        <v>46</v>
      </c>
      <c r="D14" s="8" t="str">
        <f>'1'!D14</f>
        <v>307B</v>
      </c>
      <c r="E14" s="8" t="str">
        <f>'1'!E14</f>
        <v>IGEM</v>
      </c>
      <c r="F14" s="8"/>
      <c r="G14" s="8"/>
      <c r="H14" s="8"/>
      <c r="I14" s="9"/>
      <c r="J14" s="8"/>
      <c r="K14" s="9"/>
      <c r="L14" s="8"/>
      <c r="M14" s="9"/>
      <c r="N14" s="8"/>
      <c r="O14" s="42"/>
      <c r="P14" s="17"/>
    </row>
    <row r="15" spans="1:16" s="10" customFormat="1" ht="14" x14ac:dyDescent="0.15">
      <c r="A15" s="17"/>
      <c r="B15" s="13" t="str">
        <f>'1'!B15</f>
        <v>TALLER DE INVESTIGACIÓN I</v>
      </c>
      <c r="C15" s="8" t="s">
        <v>44</v>
      </c>
      <c r="D15" s="8" t="str">
        <f>'1'!D15</f>
        <v>507A</v>
      </c>
      <c r="E15" s="8" t="str">
        <f>'1'!E15</f>
        <v>IGEM</v>
      </c>
      <c r="F15" s="8">
        <f>'1'!F15</f>
        <v>34</v>
      </c>
      <c r="G15" s="8">
        <v>27</v>
      </c>
      <c r="H15" s="8">
        <v>0</v>
      </c>
      <c r="I15" s="9"/>
      <c r="J15" s="8">
        <f t="shared" ref="J15:J17" si="1">(F15-SUM(G15:H15))-L15</f>
        <v>7</v>
      </c>
      <c r="K15" s="9"/>
      <c r="L15" s="8"/>
      <c r="M15" s="9"/>
      <c r="N15" s="8">
        <v>76</v>
      </c>
      <c r="O15" s="42">
        <v>0.79</v>
      </c>
      <c r="P15" s="17"/>
    </row>
    <row r="16" spans="1:16" s="10" customFormat="1" ht="14" x14ac:dyDescent="0.15">
      <c r="A16" s="17"/>
      <c r="B16" s="13" t="str">
        <f>'1'!B16</f>
        <v>FINANZAS EN LAS ORGANIZACIONES</v>
      </c>
      <c r="C16" s="8" t="s">
        <v>45</v>
      </c>
      <c r="D16" s="8" t="str">
        <f>'1'!D16</f>
        <v>507B</v>
      </c>
      <c r="E16" s="8" t="str">
        <f>'1'!E16</f>
        <v>IGEM</v>
      </c>
      <c r="F16" s="8">
        <f>'1'!F16</f>
        <v>26</v>
      </c>
      <c r="G16" s="8">
        <v>16</v>
      </c>
      <c r="H16" s="8">
        <v>0</v>
      </c>
      <c r="I16" s="9"/>
      <c r="J16" s="8">
        <f t="shared" si="1"/>
        <v>10</v>
      </c>
      <c r="K16" s="9"/>
      <c r="L16" s="8"/>
      <c r="M16" s="9"/>
      <c r="N16" s="8">
        <v>54</v>
      </c>
      <c r="O16" s="42">
        <v>0.62</v>
      </c>
      <c r="P16" s="17"/>
    </row>
    <row r="17" spans="1:16" s="10" customFormat="1" ht="14" x14ac:dyDescent="0.15">
      <c r="A17" s="17"/>
      <c r="B17" s="13" t="s">
        <v>42</v>
      </c>
      <c r="C17" s="8" t="s">
        <v>47</v>
      </c>
      <c r="D17" s="8" t="s">
        <v>43</v>
      </c>
      <c r="E17" s="8" t="s">
        <v>37</v>
      </c>
      <c r="F17" s="8">
        <v>26</v>
      </c>
      <c r="G17" s="8">
        <v>23</v>
      </c>
      <c r="H17" s="8">
        <v>0</v>
      </c>
      <c r="I17" s="9"/>
      <c r="J17" s="8">
        <f t="shared" si="1"/>
        <v>3</v>
      </c>
      <c r="K17" s="9"/>
      <c r="L17" s="8"/>
      <c r="M17" s="9"/>
      <c r="N17" s="8">
        <v>87</v>
      </c>
      <c r="O17" s="42">
        <v>0.81</v>
      </c>
      <c r="P17" s="17"/>
    </row>
    <row r="18" spans="1:16" s="10" customFormat="1" x14ac:dyDescent="0.1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1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1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1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1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1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1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1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1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4" thickBot="1" x14ac:dyDescent="0.2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124</v>
      </c>
      <c r="G27" s="20">
        <f>SUM(G13:G26)</f>
        <v>103</v>
      </c>
      <c r="H27" s="20">
        <f>SUM(H13:H26)</f>
        <v>0</v>
      </c>
      <c r="I27" s="21">
        <f>SUM(G27:H27)/F27</f>
        <v>0.83064516129032262</v>
      </c>
      <c r="J27" s="20">
        <f t="shared" si="0"/>
        <v>21</v>
      </c>
      <c r="K27" s="21">
        <f t="shared" ref="K27" si="2">J27/F27</f>
        <v>0.16935483870967741</v>
      </c>
      <c r="L27" s="20">
        <f>SUM(L13:L26)</f>
        <v>0</v>
      </c>
      <c r="M27" s="21">
        <f t="shared" ref="M27" si="3">L27/F27</f>
        <v>0</v>
      </c>
      <c r="N27" s="20">
        <f>AVERAGE(N13:N26)</f>
        <v>77</v>
      </c>
      <c r="O27" s="22">
        <f>AVERAGE(O13:O26)</f>
        <v>0.66749999999999998</v>
      </c>
      <c r="P27" s="16"/>
    </row>
    <row r="28" spans="1:16" x14ac:dyDescent="0.15">
      <c r="A28" s="16"/>
      <c r="P28" s="16"/>
    </row>
    <row r="29" spans="1:16" ht="120" customHeight="1" x14ac:dyDescent="0.15">
      <c r="A29" s="16"/>
      <c r="B29" s="41" t="s">
        <v>25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16"/>
    </row>
    <row r="30" spans="1:16" x14ac:dyDescent="0.1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78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zoomScaleNormal="100" zoomScaleSheetLayoutView="100" zoomScalePageLayoutView="70" workbookViewId="0">
      <selection activeCell="B17" sqref="B17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4" width="5.5" style="1" bestFit="1" customWidth="1"/>
    <col min="5" max="5" width="21.83203125" style="1" customWidth="1"/>
    <col min="6" max="6" width="9.5" style="1" customWidth="1"/>
    <col min="7" max="13" width="7.5" style="1" customWidth="1"/>
    <col min="14" max="15" width="11.5" style="1"/>
    <col min="16" max="16" width="1.6640625" style="1" customWidth="1"/>
    <col min="17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">
      <c r="A2" s="14"/>
      <c r="B2" s="26" t="s">
        <v>31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14"/>
    </row>
    <row r="3" spans="1:16" x14ac:dyDescent="0.1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15">
      <c r="A4" s="16"/>
      <c r="B4" s="28" t="s">
        <v>0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16"/>
    </row>
    <row r="5" spans="1:16" x14ac:dyDescent="0.15">
      <c r="A5" s="16"/>
      <c r="B5" s="29" t="s">
        <v>1</v>
      </c>
      <c r="C5" s="29"/>
      <c r="D5" s="29"/>
      <c r="E5" s="29"/>
      <c r="F5" s="30" t="str">
        <f>'1'!F5</f>
        <v>EN GESTIÓN EMPRESARIAL</v>
      </c>
      <c r="G5" s="30"/>
      <c r="H5" s="30"/>
      <c r="I5" s="30"/>
      <c r="J5" s="3"/>
      <c r="K5" s="3"/>
      <c r="L5" s="3"/>
      <c r="M5" s="3"/>
      <c r="N5" s="3"/>
      <c r="O5" s="3"/>
      <c r="P5" s="16"/>
    </row>
    <row r="6" spans="1:16" x14ac:dyDescent="0.1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4" x14ac:dyDescent="0.15">
      <c r="A7" s="16"/>
      <c r="B7" s="4" t="s">
        <v>2</v>
      </c>
      <c r="C7" s="31" t="s">
        <v>26</v>
      </c>
      <c r="D7" s="31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32" t="s">
        <v>6</v>
      </c>
      <c r="K7" s="32"/>
      <c r="L7" s="32"/>
      <c r="M7" s="31" t="str">
        <f>'1'!M7</f>
        <v>AGOSTO - DICIEMBRE 2025.</v>
      </c>
      <c r="N7" s="31"/>
      <c r="O7" s="31"/>
      <c r="P7" s="16"/>
    </row>
    <row r="8" spans="1:16" x14ac:dyDescent="0.15">
      <c r="A8" s="16"/>
      <c r="P8" s="16"/>
    </row>
    <row r="9" spans="1:16" x14ac:dyDescent="0.15">
      <c r="A9" s="16"/>
      <c r="B9" s="4" t="s">
        <v>7</v>
      </c>
      <c r="C9" s="31" t="str">
        <f>'1'!C9</f>
        <v>DRA. ROSA MARÍA BEREA GUTIÉRREZ</v>
      </c>
      <c r="D9" s="31"/>
      <c r="E9" s="31"/>
      <c r="F9" s="31"/>
      <c r="G9" s="31"/>
      <c r="H9" s="31"/>
      <c r="I9" s="31"/>
      <c r="J9" s="31"/>
      <c r="K9" s="31"/>
      <c r="L9" s="31"/>
      <c r="M9" s="31"/>
      <c r="P9" s="16"/>
    </row>
    <row r="10" spans="1:16" ht="14" thickBot="1" x14ac:dyDescent="0.2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15">
      <c r="A11" s="16"/>
      <c r="B11" s="33" t="s">
        <v>8</v>
      </c>
      <c r="C11" s="35" t="s">
        <v>9</v>
      </c>
      <c r="D11" s="35" t="s">
        <v>10</v>
      </c>
      <c r="E11" s="37" t="s">
        <v>11</v>
      </c>
      <c r="F11" s="37" t="s">
        <v>12</v>
      </c>
      <c r="G11" s="37" t="s">
        <v>13</v>
      </c>
      <c r="H11" s="37"/>
      <c r="I11" s="37" t="s">
        <v>14</v>
      </c>
      <c r="J11" s="37" t="s">
        <v>15</v>
      </c>
      <c r="K11" s="37" t="s">
        <v>16</v>
      </c>
      <c r="L11" s="37" t="s">
        <v>17</v>
      </c>
      <c r="M11" s="37" t="s">
        <v>18</v>
      </c>
      <c r="N11" s="37" t="s">
        <v>19</v>
      </c>
      <c r="O11" s="39" t="s">
        <v>20</v>
      </c>
      <c r="P11" s="16"/>
    </row>
    <row r="12" spans="1:16" ht="14" x14ac:dyDescent="0.15">
      <c r="A12" s="16"/>
      <c r="B12" s="34"/>
      <c r="C12" s="36"/>
      <c r="D12" s="36"/>
      <c r="E12" s="38"/>
      <c r="F12" s="38"/>
      <c r="G12" s="18" t="s">
        <v>21</v>
      </c>
      <c r="H12" s="18" t="s">
        <v>22</v>
      </c>
      <c r="I12" s="38"/>
      <c r="J12" s="38"/>
      <c r="K12" s="38"/>
      <c r="L12" s="38"/>
      <c r="M12" s="38"/>
      <c r="N12" s="38"/>
      <c r="O12" s="40"/>
      <c r="P12" s="16"/>
    </row>
    <row r="13" spans="1:16" s="10" customFormat="1" ht="14" x14ac:dyDescent="0.15">
      <c r="A13" s="17"/>
      <c r="B13" s="13" t="str">
        <f>'1'!B13</f>
        <v>FUNDAMENTOS DE INVESTIGACIÓN</v>
      </c>
      <c r="C13" s="8" t="str">
        <f>'1'!C13</f>
        <v>I</v>
      </c>
      <c r="D13" s="8" t="str">
        <f>'1'!D13</f>
        <v>107A</v>
      </c>
      <c r="E13" s="8" t="str">
        <f>'1'!E13</f>
        <v>IGEM</v>
      </c>
      <c r="F13" s="8">
        <f>'1'!F13</f>
        <v>38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38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14" x14ac:dyDescent="0.15">
      <c r="A14" s="17"/>
      <c r="B14" s="13" t="str">
        <f>'1'!B14</f>
        <v>COSTOS EMPRESARIALES</v>
      </c>
      <c r="C14" s="8" t="str">
        <f>'1'!C14</f>
        <v>I</v>
      </c>
      <c r="D14" s="8" t="str">
        <f>'1'!D14</f>
        <v>307B</v>
      </c>
      <c r="E14" s="8" t="str">
        <f>'1'!E14</f>
        <v>IGEM</v>
      </c>
      <c r="F14" s="8">
        <f>'1'!F14</f>
        <v>33</v>
      </c>
      <c r="G14" s="8"/>
      <c r="H14" s="8">
        <v>0</v>
      </c>
      <c r="I14" s="9">
        <f t="shared" ref="I14:I16" si="3">(G14+H14)/F14</f>
        <v>0</v>
      </c>
      <c r="J14" s="8">
        <f>(F14-SUM(G14:H14))-L14</f>
        <v>33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14" x14ac:dyDescent="0.15">
      <c r="A15" s="17"/>
      <c r="B15" s="13" t="str">
        <f>'1'!B15</f>
        <v>TALLER DE INVESTIGACIÓN I</v>
      </c>
      <c r="C15" s="8" t="str">
        <f>'1'!C15</f>
        <v>I</v>
      </c>
      <c r="D15" s="8" t="str">
        <f>'1'!D15</f>
        <v>507A</v>
      </c>
      <c r="E15" s="8" t="str">
        <f>'1'!E15</f>
        <v>IGEM</v>
      </c>
      <c r="F15" s="8">
        <f>'1'!F15</f>
        <v>34</v>
      </c>
      <c r="G15" s="8"/>
      <c r="H15" s="8">
        <v>0</v>
      </c>
      <c r="I15" s="9">
        <f t="shared" si="3"/>
        <v>0</v>
      </c>
      <c r="J15" s="8">
        <f t="shared" ref="J15:J16" si="4">(F15-SUM(G15:H15))-L15</f>
        <v>34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14" x14ac:dyDescent="0.15">
      <c r="A16" s="17"/>
      <c r="B16" s="13" t="str">
        <f>'1'!B16</f>
        <v>FINANZAS EN LAS ORGANIZACIONES</v>
      </c>
      <c r="C16" s="8" t="str">
        <f>'1'!C16</f>
        <v>I</v>
      </c>
      <c r="D16" s="8" t="str">
        <f>'1'!D16</f>
        <v>507B</v>
      </c>
      <c r="E16" s="8" t="str">
        <f>'1'!E16</f>
        <v>IGEM</v>
      </c>
      <c r="F16" s="8">
        <f>'1'!F16</f>
        <v>26</v>
      </c>
      <c r="G16" s="8"/>
      <c r="H16" s="8">
        <v>0</v>
      </c>
      <c r="I16" s="9">
        <f t="shared" si="3"/>
        <v>0</v>
      </c>
      <c r="J16" s="8">
        <f t="shared" si="4"/>
        <v>26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15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1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1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1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1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1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1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1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1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1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4" thickBot="1" x14ac:dyDescent="0.2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131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131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15">
      <c r="A28" s="16"/>
      <c r="P28" s="16"/>
    </row>
    <row r="29" spans="1:16" ht="120" customHeight="1" x14ac:dyDescent="0.15">
      <c r="A29" s="16"/>
      <c r="B29" s="41" t="s">
        <v>25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16"/>
    </row>
    <row r="30" spans="1:16" x14ac:dyDescent="0.1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Microsoft Office User</cp:lastModifiedBy>
  <cp:revision/>
  <cp:lastPrinted>2025-07-02T21:33:58Z</cp:lastPrinted>
  <dcterms:created xsi:type="dcterms:W3CDTF">2021-11-22T14:45:25Z</dcterms:created>
  <dcterms:modified xsi:type="dcterms:W3CDTF">2025-11-19T22:01:45Z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