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D4EABDD0-B37C-FE41-B12B-E8424A0235C0}" xr6:coauthVersionLast="47" xr6:coauthVersionMax="47" xr10:uidLastSave="{00000000-0000-0000-0000-000000000000}"/>
  <bookViews>
    <workbookView xWindow="0" yWindow="500" windowWidth="27320" windowHeight="137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/>
  <c r="K26" i="30"/>
  <c r="E26" i="30"/>
  <c r="D26" i="30"/>
  <c r="C26" i="30"/>
  <c r="B26" i="30"/>
  <c r="F25" i="30"/>
  <c r="J25" i="30"/>
  <c r="K25" i="30"/>
  <c r="E25" i="30"/>
  <c r="D25" i="30"/>
  <c r="C25" i="30"/>
  <c r="B25" i="30"/>
  <c r="F24" i="30"/>
  <c r="M24" i="30"/>
  <c r="E24" i="30"/>
  <c r="D24" i="30"/>
  <c r="C24" i="30"/>
  <c r="B24" i="30"/>
  <c r="F23" i="30"/>
  <c r="M23" i="30"/>
  <c r="E23" i="30"/>
  <c r="D23" i="30"/>
  <c r="C23" i="30"/>
  <c r="B23" i="30"/>
  <c r="F22" i="30"/>
  <c r="I22" i="30"/>
  <c r="E22" i="30"/>
  <c r="D22" i="30"/>
  <c r="C22" i="30"/>
  <c r="B22" i="30"/>
  <c r="F21" i="30"/>
  <c r="J21" i="30"/>
  <c r="K21" i="30"/>
  <c r="E21" i="30"/>
  <c r="D21" i="30"/>
  <c r="C21" i="30"/>
  <c r="B21" i="30"/>
  <c r="F20" i="30"/>
  <c r="M20" i="30"/>
  <c r="E20" i="30"/>
  <c r="D20" i="30"/>
  <c r="C20" i="30"/>
  <c r="B20" i="30"/>
  <c r="F19" i="30"/>
  <c r="M19" i="30"/>
  <c r="E19" i="30"/>
  <c r="D19" i="30"/>
  <c r="C19" i="30"/>
  <c r="B19" i="30"/>
  <c r="F18" i="30"/>
  <c r="I18" i="30"/>
  <c r="E18" i="30"/>
  <c r="D18" i="30"/>
  <c r="C18" i="30"/>
  <c r="B18" i="30"/>
  <c r="F17" i="30"/>
  <c r="J17" i="30"/>
  <c r="K17" i="30"/>
  <c r="E17" i="30"/>
  <c r="D17" i="30"/>
  <c r="C17" i="30"/>
  <c r="B17" i="30"/>
  <c r="F16" i="30"/>
  <c r="M16" i="30"/>
  <c r="E16" i="30"/>
  <c r="D16" i="30"/>
  <c r="C16" i="30"/>
  <c r="B16" i="30"/>
  <c r="F15" i="30"/>
  <c r="M15" i="30"/>
  <c r="E15" i="30"/>
  <c r="D15" i="30"/>
  <c r="C15" i="30"/>
  <c r="B15" i="30"/>
  <c r="F14" i="30"/>
  <c r="I14" i="30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/>
  <c r="B15" i="27"/>
  <c r="C15" i="27"/>
  <c r="D15" i="27"/>
  <c r="E15" i="27"/>
  <c r="F15" i="27"/>
  <c r="J15" i="27"/>
  <c r="K15" i="27"/>
  <c r="B16" i="27"/>
  <c r="C16" i="27"/>
  <c r="D16" i="27"/>
  <c r="E16" i="27"/>
  <c r="F16" i="27"/>
  <c r="I16" i="27"/>
  <c r="B17" i="27"/>
  <c r="C17" i="27"/>
  <c r="D17" i="27"/>
  <c r="E17" i="27"/>
  <c r="F17" i="27"/>
  <c r="J17" i="27"/>
  <c r="K17" i="27"/>
  <c r="B18" i="27"/>
  <c r="C18" i="27"/>
  <c r="D18" i="27"/>
  <c r="E18" i="27"/>
  <c r="F18" i="27"/>
  <c r="M18" i="27"/>
  <c r="B19" i="27"/>
  <c r="C19" i="27"/>
  <c r="D19" i="27"/>
  <c r="E19" i="27"/>
  <c r="F19" i="27"/>
  <c r="I19" i="27"/>
  <c r="B20" i="27"/>
  <c r="C20" i="27"/>
  <c r="D20" i="27"/>
  <c r="E20" i="27"/>
  <c r="F20" i="27"/>
  <c r="J20" i="27"/>
  <c r="K20" i="27"/>
  <c r="B21" i="27"/>
  <c r="C21" i="27"/>
  <c r="D21" i="27"/>
  <c r="E21" i="27"/>
  <c r="F21" i="27"/>
  <c r="J21" i="27"/>
  <c r="K21" i="27"/>
  <c r="B22" i="27"/>
  <c r="C22" i="27"/>
  <c r="D22" i="27"/>
  <c r="E22" i="27"/>
  <c r="F22" i="27"/>
  <c r="J22" i="27"/>
  <c r="K22" i="27"/>
  <c r="B23" i="27"/>
  <c r="C23" i="27"/>
  <c r="D23" i="27"/>
  <c r="E23" i="27"/>
  <c r="F23" i="27"/>
  <c r="M23" i="27"/>
  <c r="B24" i="27"/>
  <c r="C24" i="27"/>
  <c r="D24" i="27"/>
  <c r="E24" i="27"/>
  <c r="F24" i="27"/>
  <c r="J24" i="27"/>
  <c r="K24" i="27"/>
  <c r="B25" i="27"/>
  <c r="C25" i="27"/>
  <c r="D25" i="27"/>
  <c r="E25" i="27"/>
  <c r="F25" i="27"/>
  <c r="J25" i="27"/>
  <c r="K25" i="27"/>
  <c r="B26" i="27"/>
  <c r="C26" i="27"/>
  <c r="D26" i="27"/>
  <c r="E26" i="27"/>
  <c r="F26" i="27"/>
  <c r="I26" i="27"/>
  <c r="C13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M17" i="27"/>
  <c r="M21" i="27"/>
  <c r="J24" i="31"/>
  <c r="K24" i="31"/>
  <c r="J19" i="27"/>
  <c r="K19" i="27"/>
  <c r="I14" i="27"/>
  <c r="M22" i="27"/>
  <c r="J26" i="27"/>
  <c r="K26" i="27"/>
  <c r="J15" i="30"/>
  <c r="K15" i="30"/>
  <c r="I24" i="27"/>
  <c r="J19" i="30"/>
  <c r="K19" i="30"/>
  <c r="M15" i="27"/>
  <c r="M20" i="27"/>
  <c r="M24" i="27"/>
  <c r="I15" i="31"/>
  <c r="J16" i="27"/>
  <c r="K16" i="27"/>
  <c r="M19" i="27"/>
  <c r="I23" i="27"/>
  <c r="J23" i="30"/>
  <c r="K23" i="30"/>
  <c r="I20" i="31"/>
  <c r="I23" i="31"/>
  <c r="M27" i="26"/>
  <c r="I15" i="27"/>
  <c r="J23" i="27"/>
  <c r="K23" i="27"/>
  <c r="J23" i="31"/>
  <c r="K23" i="31"/>
  <c r="J15" i="31"/>
  <c r="K15" i="31"/>
  <c r="J27" i="26"/>
  <c r="K27" i="26"/>
  <c r="J14" i="27"/>
  <c r="K14" i="27"/>
  <c r="I18" i="27"/>
  <c r="M26" i="27"/>
  <c r="J14" i="30"/>
  <c r="K14" i="30"/>
  <c r="J18" i="30"/>
  <c r="K18" i="30"/>
  <c r="J22" i="30"/>
  <c r="K22" i="30"/>
  <c r="J14" i="31"/>
  <c r="K14" i="31"/>
  <c r="I19" i="31"/>
  <c r="J18" i="27"/>
  <c r="K18" i="27"/>
  <c r="I22" i="27"/>
  <c r="M25" i="27"/>
  <c r="I16" i="30"/>
  <c r="I20" i="30"/>
  <c r="I24" i="30"/>
  <c r="J18" i="31"/>
  <c r="K18" i="31"/>
  <c r="J19" i="31"/>
  <c r="K19" i="31"/>
  <c r="M13" i="27"/>
  <c r="M16" i="27"/>
  <c r="I20" i="27"/>
  <c r="F27" i="30"/>
  <c r="J27" i="30"/>
  <c r="K27" i="30"/>
  <c r="I15" i="30"/>
  <c r="I19" i="30"/>
  <c r="I23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21" i="30"/>
  <c r="M25" i="30"/>
  <c r="I13" i="30"/>
  <c r="M14" i="30"/>
  <c r="J16" i="30"/>
  <c r="K16" i="30"/>
  <c r="I17" i="30"/>
  <c r="M18" i="30"/>
  <c r="J20" i="30"/>
  <c r="K20" i="30"/>
  <c r="I21" i="30"/>
  <c r="M22" i="30"/>
  <c r="J24" i="30"/>
  <c r="K24" i="30"/>
  <c r="I25" i="30"/>
  <c r="M26" i="30"/>
  <c r="J13" i="30"/>
  <c r="K13" i="30"/>
  <c r="I26" i="30"/>
  <c r="I21" i="27"/>
  <c r="I25" i="27"/>
  <c r="I17" i="27"/>
  <c r="F27" i="27"/>
  <c r="J27" i="27"/>
  <c r="K27" i="27"/>
  <c r="I13" i="27"/>
  <c r="M27" i="30"/>
  <c r="I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<sst xmlns="http://schemas.openxmlformats.org/spreadsheetml/2006/main" count="148" uniqueCount="45">
  <si>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</si>
  <si>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</si>
  <si>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</si>
  <si>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</si>
  <si>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</si>
  <si>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</si>
  <si>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</si>
  <si>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</si>
  <si>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</si>
  <si>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</si>
  <si>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</si>
  <si>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</si>
  <si>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</si>
  <si>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</si>
  <si>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</si>
  <si>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</si>
  <si>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</si>
  <si>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</si>
  <si>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</si>
  <si>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</si>
  <si>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</si>
  <si>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</si>
  <si>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</si>
  <si>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</si>
  <si>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</si>
  <si>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</si>
  <si>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</si>
  <si>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</si>
  <si>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</si>
  <si>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</si>
  <si>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</si>
  <si>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</si>
  <si>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</si>
  <si>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</si>
  <si>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MTI. IVONNE CARMONA LOEZA</t>
  </si>
  <si>
    <t>TALLER DE INVESTIGACION I</t>
  </si>
  <si>
    <t>FUNDAMENTOS DE INVESTIGACION</t>
  </si>
  <si>
    <t>TALLER DE BASE DE DATOS</t>
  </si>
  <si>
    <t>ADMINISTRACION DE BASE DE DATOS</t>
  </si>
  <si>
    <t>704B</t>
  </si>
  <si>
    <t>104A</t>
  </si>
  <si>
    <t>504A</t>
  </si>
  <si>
    <t>504B</t>
  </si>
  <si>
    <t>ARRTR</t>
  </si>
  <si>
    <t>ISIC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</si>
</sst>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8" zoomScaleNormal="100" zoomScaleSheetLayoutView="100" zoomScalePageLayoutView="70" workbookViewId="0">
      <selection activeCell="K18" sqref="K1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7.6640625" style="1" customWidth="1"/>
    <col min="5" max="5" width="15.3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28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44</v>
      </c>
      <c r="F13" s="8">
        <v>13</v>
      </c>
      <c r="G13" s="8">
        <v>13</v>
      </c>
      <c r="H13" s="8">
        <v>0</v>
      </c>
      <c r="I13" s="9" t="s">
        <v>24</v>
      </c>
      <c r="J13" s="8">
        <f t="shared" ref="J13:J27" si="0">(F13-SUM(G13:H13))-L13</f>
        <v>0</v>
      </c>
      <c r="K13" s="9" t="s">
        <v>24</v>
      </c>
      <c r="L13" s="8">
        <v>0</v>
      </c>
      <c r="M13" s="9">
        <f t="shared" ref="M13:M27" si="1">L13/F13</f>
        <v>0</v>
      </c>
      <c r="N13" s="8">
        <v>91</v>
      </c>
      <c r="O13" s="12">
        <v>0.54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40</v>
      </c>
      <c r="E14" s="8" t="s">
        <v>44</v>
      </c>
      <c r="F14" s="8">
        <v>28</v>
      </c>
      <c r="G14" s="8">
        <v>18</v>
      </c>
      <c r="H14" s="8">
        <v>0</v>
      </c>
      <c r="I14" s="9" t="s">
        <v>24</v>
      </c>
      <c r="J14" s="8">
        <f>(F14-SUM(G14:H14))-L14</f>
        <v>10</v>
      </c>
      <c r="K14" s="9" t="s">
        <v>24</v>
      </c>
      <c r="L14" s="8">
        <v>0</v>
      </c>
      <c r="M14" s="9">
        <f t="shared" si="1"/>
        <v>0</v>
      </c>
      <c r="N14" s="8">
        <v>72</v>
      </c>
      <c r="O14" s="12">
        <v>0.61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23</v>
      </c>
      <c r="G15" s="8">
        <v>16</v>
      </c>
      <c r="H15" s="8">
        <v>0</v>
      </c>
      <c r="I15" s="9" t="s">
        <v>24</v>
      </c>
      <c r="J15" s="8">
        <f t="shared" ref="J15:J17" si="2">(F15-SUM(G15:H15))-L15</f>
        <v>7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0.7</v>
      </c>
      <c r="P15" s="17"/>
    </row>
    <row r="16" spans="1:16" s="10" customFormat="1" ht="14" x14ac:dyDescent="0.1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16</v>
      </c>
      <c r="G16" s="8">
        <v>6</v>
      </c>
      <c r="H16" s="8">
        <v>0</v>
      </c>
      <c r="I16" s="9" t="s">
        <v>24</v>
      </c>
      <c r="J16" s="8">
        <f t="shared" si="2"/>
        <v>10</v>
      </c>
      <c r="K16" s="9" t="s">
        <v>24</v>
      </c>
      <c r="L16" s="8">
        <v>0</v>
      </c>
      <c r="M16" s="9">
        <f t="shared" si="1"/>
        <v>0</v>
      </c>
      <c r="N16" s="8">
        <v>55</v>
      </c>
      <c r="O16" s="12">
        <v>0.56000000000000005</v>
      </c>
      <c r="P16" s="17"/>
    </row>
    <row r="17" spans="1:16" s="10" customFormat="1" ht="14" x14ac:dyDescent="0.1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7</v>
      </c>
      <c r="G17" s="8">
        <v>6</v>
      </c>
      <c r="H17" s="8">
        <v>0</v>
      </c>
      <c r="I17" s="9" t="s">
        <v>24</v>
      </c>
      <c r="J17" s="8">
        <f t="shared" si="2"/>
        <v>1</v>
      </c>
      <c r="K17" s="9" t="s">
        <v>24</v>
      </c>
      <c r="L17" s="8">
        <v>0</v>
      </c>
      <c r="M17" s="9">
        <f t="shared" si="1"/>
        <v>0</v>
      </c>
      <c r="N17" s="8">
        <v>84</v>
      </c>
      <c r="O17" s="12">
        <v>0.86</v>
      </c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59</v>
      </c>
      <c r="H27" s="20">
        <f>SUM(H13:H26)</f>
        <v>0</v>
      </c>
      <c r="I27" s="21">
        <f>SUM(G27:H27)/F27</f>
        <v>0.67816091954022983</v>
      </c>
      <c r="J27" s="20">
        <f t="shared" si="0"/>
        <v>28</v>
      </c>
      <c r="K27" s="21">
        <f t="shared" ref="K13:K27" si="3">J27/F27</f>
        <v>0.32183908045977011</v>
      </c>
      <c r="L27" s="20">
        <f>SUM(L13:L26)</f>
        <v>0</v>
      </c>
      <c r="M27" s="21">
        <f t="shared" si="1"/>
        <v>0</v>
      </c>
      <c r="N27" s="20">
        <f>AVERAGE(N13:N26)</f>
        <v>74.400000000000006</v>
      </c>
      <c r="O27" s="22">
        <f>AVERAGE(O13:O26)</f>
        <v>0.65400000000000003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SISTEMAS COMPUTACIONALES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MTI. IVONNE CARMONA LOEZA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tr">
        <f>'1'!C13</f>
        <v>I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tr">
        <f>'1'!C14</f>
        <v>I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tr">
        <f>'1'!C15</f>
        <v>I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tr">
        <f>'1'!C16</f>
        <v>I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/>
      <c r="H16" s="8">
        <v>0</v>
      </c>
      <c r="I16" s="9">
        <f t="shared" si="3"/>
        <v>0</v>
      </c>
      <c r="J16" s="8">
        <f t="shared" si="4"/>
        <v>16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tr">
        <f>'1'!C17</f>
        <v>I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/>
      <c r="H17" s="8">
        <v>0</v>
      </c>
      <c r="I17" s="9">
        <f t="shared" si="3"/>
        <v>0</v>
      </c>
      <c r="J17" s="8">
        <f t="shared" si="4"/>
        <v>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2025-07-02T21:33:58Z</cp:lastPrinted>
  <dcterms:created xsi:type="dcterms:W3CDTF">2021-11-22T14:45:25Z</dcterms:created>
  <dcterms:modified xsi:type="dcterms:W3CDTF">2025-09-26T13:22:59Z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