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liana Irasema\Documents\AGO-DIC 25\REPORTES CALIF AGO-DIC 25\"/>
    </mc:Choice>
  </mc:AlternateContent>
  <xr:revisionPtr revIDLastSave="0" documentId="13_ncr:1_{08131C7B-AB1B-4091-9BDC-DB48376C45C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<sst xmlns="http://schemas.openxmlformats.org/spreadsheetml/2006/main" count="193" uniqueCount="50">
  <si>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</si>
  <si>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</si>
  <si>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</si>
  <si>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</si>
  <si>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</si>
  <si>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</si>
  <si>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</si>
  <si>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</si>
  <si>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</si>
  <si>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</si>
  <si>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</si>
  <si>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</si>
  <si>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</si>
  <si>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</si>
  <si>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</si>
  <si>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</si>
  <si>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</si>
  <si>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</si>
  <si>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</si>
  <si>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</si>
  <si>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</si>
  <si>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</si>
  <si>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</si>
  <si>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</si>
  <si>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</si>
  <si>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</si>
  <si>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</si>
  <si>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</si>
  <si>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</si>
  <si>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</si>
  <si>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</si>
  <si>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</si>
  <si>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</si>
  <si>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</si>
  <si>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S/E</t>
  </si>
  <si>
    <t>Agosto - Diciembre 2025</t>
  </si>
  <si>
    <t>LICENCIATURA EN ADMINISTRACION</t>
  </si>
  <si>
    <t>MCA. LILIANA IRASEMA AGUIRRE CARDOZA</t>
  </si>
  <si>
    <t>PLAN DE NEGOCIOS</t>
  </si>
  <si>
    <t>PLANEACION FINANCIERA</t>
  </si>
  <si>
    <t>TALLER DE ADMINISTRACION</t>
  </si>
  <si>
    <t>705-B</t>
  </si>
  <si>
    <t>701-B</t>
  </si>
  <si>
    <t>104-A</t>
  </si>
  <si>
    <t>104-B</t>
  </si>
  <si>
    <t>LADM</t>
  </si>
  <si>
    <t>IIND</t>
  </si>
  <si>
    <t>ISC</t>
  </si>
  <si>
    <t>LAE. RENATA RAMOS MORENO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</si>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</sst>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opLeftCell="A3" zoomScale="85" zoomScaleNormal="85" zoomScaleSheetLayoutView="100" workbookViewId="0">
      <selection activeCell="E14" sqref="E14:E17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36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35</v>
      </c>
      <c r="M8" s="38"/>
      <c r="N8" s="38"/>
    </row>
    <row r="10" spans="1:14" x14ac:dyDescent="0.2">
      <c r="A10" s="4" t="s">
        <v>8</v>
      </c>
      <c r="B10" s="38" t="s">
        <v>37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">
      <c r="A14" s="7" t="s">
        <v>38</v>
      </c>
      <c r="B14" s="8" t="s">
        <v>21</v>
      </c>
      <c r="C14" s="8" t="s">
        <v>41</v>
      </c>
      <c r="D14" s="8" t="s">
        <v>45</v>
      </c>
      <c r="E14" s="8">
        <v>28</v>
      </c>
      <c r="F14" s="8">
        <v>28</v>
      </c>
      <c r="G14" s="8" t="s">
        <v>25</v>
      </c>
      <c r="H14" s="8" t="s">
        <v>25</v>
      </c>
      <c r="I14" s="8">
        <v>0</v>
      </c>
      <c r="J14" s="8" t="s">
        <v>25</v>
      </c>
      <c r="K14" s="8">
        <v>0</v>
      </c>
      <c r="L14" s="9">
        <v>0</v>
      </c>
      <c r="M14" s="8">
        <v>85</v>
      </c>
      <c r="N14" s="14">
        <v>0.96</v>
      </c>
    </row>
    <row r="15" spans="1:14" s="10" customFormat="1" ht="25.5" x14ac:dyDescent="0.2">
      <c r="A15" s="7" t="s">
        <v>39</v>
      </c>
      <c r="B15" s="8" t="s">
        <v>34</v>
      </c>
      <c r="C15" s="8" t="s">
        <v>42</v>
      </c>
      <c r="D15" s="8" t="s">
        <v>46</v>
      </c>
      <c r="E15" s="8">
        <v>9</v>
      </c>
      <c r="F15" s="8" t="s">
        <v>25</v>
      </c>
      <c r="G15" s="8" t="s">
        <v>25</v>
      </c>
      <c r="H15" s="8" t="s">
        <v>25</v>
      </c>
      <c r="I15" s="8" t="s">
        <v>25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5.5" x14ac:dyDescent="0.2">
      <c r="A16" s="7" t="s">
        <v>40</v>
      </c>
      <c r="B16" s="8" t="s">
        <v>21</v>
      </c>
      <c r="C16" s="8" t="s">
        <v>43</v>
      </c>
      <c r="D16" s="8" t="s">
        <v>47</v>
      </c>
      <c r="E16" s="8">
        <v>26</v>
      </c>
      <c r="F16" s="8">
        <v>25</v>
      </c>
      <c r="G16" s="8" t="s">
        <v>25</v>
      </c>
      <c r="H16" s="9" t="s">
        <v>25</v>
      </c>
      <c r="I16" s="8">
        <v>1</v>
      </c>
      <c r="J16" s="9" t="s">
        <v>25</v>
      </c>
      <c r="K16" s="8">
        <v>0</v>
      </c>
      <c r="L16" s="9">
        <v>0</v>
      </c>
      <c r="M16" s="8">
        <v>80</v>
      </c>
      <c r="N16" s="14">
        <v>0.96</v>
      </c>
    </row>
    <row r="17" spans="1:14" s="10" customFormat="1" ht="25.5" x14ac:dyDescent="0.2">
      <c r="A17" s="7" t="s">
        <v>40</v>
      </c>
      <c r="B17" s="8" t="s">
        <v>21</v>
      </c>
      <c r="C17" s="8" t="s">
        <v>44</v>
      </c>
      <c r="D17" s="8" t="s">
        <v>47</v>
      </c>
      <c r="E17" s="8">
        <v>30</v>
      </c>
      <c r="F17" s="8">
        <v>29</v>
      </c>
      <c r="G17" s="8" t="s">
        <v>25</v>
      </c>
      <c r="H17" s="9" t="s">
        <v>25</v>
      </c>
      <c r="I17" s="8">
        <v>1</v>
      </c>
      <c r="J17" s="9" t="s">
        <v>25</v>
      </c>
      <c r="K17" s="8">
        <v>0</v>
      </c>
      <c r="L17" s="9">
        <v>0</v>
      </c>
      <c r="M17" s="8">
        <v>80</v>
      </c>
      <c r="N17" s="14">
        <v>0.97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93</v>
      </c>
      <c r="F21" s="23">
        <f>SUM(F14:F17)</f>
        <v>82</v>
      </c>
      <c r="G21" s="23"/>
      <c r="H21" s="24"/>
      <c r="I21" s="23">
        <f>(E21-SUM(F21:G21))-K21</f>
        <v>11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61.25</v>
      </c>
      <c r="N21" s="25">
        <f>SUM(N14:N17)/4</f>
        <v>0.72249999999999992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MCA. LILIANA IRASEMA AGUIRRE CARDOZA</v>
      </c>
      <c r="C30" s="44"/>
      <c r="D30" s="44"/>
      <c r="E30" s="12"/>
      <c r="F30" s="12"/>
      <c r="G30" s="45" t="s">
        <v>48</v>
      </c>
      <c r="H30" s="45"/>
      <c r="I30" s="45"/>
      <c r="J30" s="45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abSelected="1" topLeftCell="A4" zoomScaleNormal="100" zoomScaleSheetLayoutView="100" workbookViewId="0">
      <selection activeCell="N16" sqref="N16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46" t="s">
        <v>36</v>
      </c>
      <c r="F6" s="46"/>
      <c r="G6" s="46"/>
      <c r="H6" s="46"/>
      <c r="I6" s="46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MCA. LILIANA IRASEMA AGUIRRE CARDOZA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">
      <c r="A14" s="7" t="s">
        <v>38</v>
      </c>
      <c r="B14" s="8" t="s">
        <v>49</v>
      </c>
      <c r="C14" s="8" t="s">
        <v>41</v>
      </c>
      <c r="D14" s="8" t="s">
        <v>45</v>
      </c>
      <c r="E14" s="8">
        <v>28</v>
      </c>
      <c r="F14" s="8">
        <v>28</v>
      </c>
      <c r="G14" s="8" t="s">
        <v>25</v>
      </c>
      <c r="H14" s="9" t="s">
        <v>25</v>
      </c>
      <c r="I14" s="8">
        <v>0</v>
      </c>
      <c r="J14" s="9"/>
      <c r="K14" s="8">
        <v>0</v>
      </c>
      <c r="L14" s="9">
        <v>0</v>
      </c>
      <c r="M14" s="8">
        <v>85</v>
      </c>
      <c r="N14" s="14">
        <v>0.96</v>
      </c>
    </row>
    <row r="15" spans="1:14" s="10" customFormat="1" ht="16.5" customHeight="1" x14ac:dyDescent="0.2">
      <c r="A15" s="7" t="s">
        <v>39</v>
      </c>
      <c r="B15" s="8" t="s">
        <v>21</v>
      </c>
      <c r="C15" s="8" t="s">
        <v>42</v>
      </c>
      <c r="D15" s="8" t="s">
        <v>46</v>
      </c>
      <c r="E15" s="8">
        <v>9</v>
      </c>
      <c r="F15" s="8">
        <v>9</v>
      </c>
      <c r="G15" s="8" t="s">
        <v>25</v>
      </c>
      <c r="H15" s="9" t="s">
        <v>25</v>
      </c>
      <c r="I15" s="8">
        <v>0</v>
      </c>
      <c r="J15" s="9"/>
      <c r="K15" s="8">
        <v>0</v>
      </c>
      <c r="L15" s="9">
        <v>0</v>
      </c>
      <c r="M15" s="8">
        <v>90</v>
      </c>
      <c r="N15" s="14">
        <v>0.96</v>
      </c>
    </row>
    <row r="16" spans="1:14" s="10" customFormat="1" ht="27" customHeight="1" x14ac:dyDescent="0.2">
      <c r="A16" s="7" t="s">
        <v>40</v>
      </c>
      <c r="B16" s="8" t="s">
        <v>49</v>
      </c>
      <c r="C16" s="8" t="s">
        <v>43</v>
      </c>
      <c r="D16" s="8" t="s">
        <v>47</v>
      </c>
      <c r="E16" s="8">
        <v>26</v>
      </c>
      <c r="F16" s="8">
        <v>25</v>
      </c>
      <c r="G16" s="8" t="s">
        <v>25</v>
      </c>
      <c r="H16" s="9" t="s">
        <v>25</v>
      </c>
      <c r="I16" s="8">
        <v>1</v>
      </c>
      <c r="J16" s="9"/>
      <c r="K16" s="8">
        <v>0</v>
      </c>
      <c r="L16" s="9">
        <v>0</v>
      </c>
      <c r="M16" s="8">
        <v>80</v>
      </c>
      <c r="N16" s="14">
        <v>0.96</v>
      </c>
    </row>
    <row r="17" spans="1:14" s="10" customFormat="1" ht="25.5" x14ac:dyDescent="0.2">
      <c r="A17" s="7" t="s">
        <v>40</v>
      </c>
      <c r="B17" s="8" t="s">
        <v>49</v>
      </c>
      <c r="C17" s="8" t="s">
        <v>44</v>
      </c>
      <c r="D17" s="8" t="s">
        <v>47</v>
      </c>
      <c r="E17" s="8">
        <v>30</v>
      </c>
      <c r="F17" s="8">
        <v>29</v>
      </c>
      <c r="G17" s="8" t="s">
        <v>25</v>
      </c>
      <c r="H17" s="9" t="s">
        <v>25</v>
      </c>
      <c r="I17" s="8">
        <v>1</v>
      </c>
      <c r="J17" s="9"/>
      <c r="K17" s="8">
        <v>0</v>
      </c>
      <c r="L17" s="9">
        <v>0</v>
      </c>
      <c r="M17" s="8">
        <v>80</v>
      </c>
      <c r="N17" s="14">
        <v>0.97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93</v>
      </c>
      <c r="F22" s="19">
        <f>SUM(F14:F21)</f>
        <v>91</v>
      </c>
      <c r="G22" s="19">
        <f>SUM(G14:G21)</f>
        <v>0</v>
      </c>
      <c r="H22" s="20">
        <f>SUM(F22:G22)/E22</f>
        <v>0.978494623655914</v>
      </c>
      <c r="I22" s="19">
        <f t="shared" ref="I22" si="0">(E22-SUM(F22:G22))-K22</f>
        <v>2</v>
      </c>
      <c r="J22" s="20">
        <f t="shared" ref="J22" si="1">I22/E22</f>
        <v>2.1505376344086023E-2</v>
      </c>
      <c r="K22" s="19">
        <f>SUM(K14:K21)</f>
        <v>0</v>
      </c>
      <c r="L22" s="20">
        <f t="shared" ref="L22" si="2">K22/E22</f>
        <v>0</v>
      </c>
      <c r="M22" s="19">
        <f>AVERAGE(M14:M21)</f>
        <v>83.75</v>
      </c>
      <c r="N22" s="21">
        <f>AVERAGE(N14:N21)</f>
        <v>0.96249999999999991</v>
      </c>
    </row>
    <row r="24" spans="1:14" ht="120" customHeight="1" x14ac:dyDescent="0.2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">
      <c r="A26" s="11"/>
    </row>
    <row r="27" spans="1:14" x14ac:dyDescent="0.2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">
      <c r="B28" s="42"/>
      <c r="C28" s="42"/>
      <c r="D28" s="42"/>
      <c r="G28" s="38"/>
      <c r="H28" s="38"/>
      <c r="I28" s="38"/>
      <c r="J28" s="38"/>
    </row>
    <row r="29" spans="1:14" hidden="1" x14ac:dyDescent="0.2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"/>
    <row r="31" spans="1:14" ht="45" customHeight="1" x14ac:dyDescent="0.2">
      <c r="B31" s="44" t="str">
        <f>B10</f>
        <v>MCA. LILIANA IRASEMA AGUIRRE CARDOZA</v>
      </c>
      <c r="C31" s="44"/>
      <c r="D31" s="44"/>
      <c r="E31" s="12"/>
      <c r="F31" s="12"/>
      <c r="G31" s="45" t="s">
        <v>48</v>
      </c>
      <c r="H31" s="45"/>
      <c r="I31" s="45"/>
      <c r="J31" s="45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I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12" zoomScale="85" zoomScaleNormal="85" zoomScaleSheetLayoutView="100" workbookViewId="0">
      <selection activeCell="G38" sqref="G38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MCA. LILIANA IRASEMA AGUIRRE CARDOZA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/>
      <c r="B14" s="8"/>
      <c r="C14" s="8"/>
      <c r="D14" s="8"/>
      <c r="E14" s="8"/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">
      <c r="A15" s="8"/>
      <c r="B15" s="8"/>
      <c r="C15" s="8"/>
      <c r="D15" s="8"/>
      <c r="E15" s="8"/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0</v>
      </c>
      <c r="F28" s="19">
        <f>SUM(F14:F27)</f>
        <v>0</v>
      </c>
      <c r="G28" s="19">
        <f>SUM(G14:G27)</f>
        <v>0</v>
      </c>
      <c r="H28" s="20" t="e">
        <f>SUM(F28:G28)/E28</f>
        <v>#DIV/0!</v>
      </c>
      <c r="I28" s="19">
        <f t="shared" ref="I28" si="0">(E28-SUM(F28:G28))-K28</f>
        <v>0</v>
      </c>
      <c r="J28" s="20" t="e">
        <f t="shared" ref="J28" si="1">I28/E28</f>
        <v>#DIV/0!</v>
      </c>
      <c r="K28" s="19">
        <f>SUM(K14:K27)</f>
        <v>0</v>
      </c>
      <c r="L28" s="20" t="e">
        <f t="shared" ref="L28" si="2">K28/E28</f>
        <v>#DIV/0!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1"/>
    </row>
    <row r="33" spans="1:10" x14ac:dyDescent="0.2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">
      <c r="B34" s="42"/>
      <c r="C34" s="42"/>
      <c r="D34" s="42"/>
      <c r="G34" s="38"/>
      <c r="H34" s="38"/>
      <c r="I34" s="38"/>
      <c r="J34" s="38"/>
    </row>
    <row r="35" spans="1:10" hidden="1" x14ac:dyDescent="0.2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"/>
    <row r="37" spans="1:10" ht="45" customHeight="1" x14ac:dyDescent="0.2">
      <c r="B37" s="44" t="str">
        <f>B10</f>
        <v>MCA. LILIANA IRASEMA AGUIRRE CARDOZA</v>
      </c>
      <c r="C37" s="44"/>
      <c r="D37" s="44"/>
      <c r="E37" s="12"/>
      <c r="F37" s="12"/>
      <c r="G37" s="45" t="s">
        <v>48</v>
      </c>
      <c r="H37" s="45"/>
      <c r="I37" s="45"/>
      <c r="J37" s="45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zoomScale="85" zoomScaleNormal="85" zoomScaleSheetLayoutView="100" workbookViewId="0">
      <selection activeCell="G31" sqref="G31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MCA. LILIANA IRASEMA AGUIRRE CARDOZA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5.5" x14ac:dyDescent="0.2">
      <c r="A14" s="8" t="str">
        <f>'1'!A14</f>
        <v>PLAN DE NEGOCIOS</v>
      </c>
      <c r="B14" s="16" t="s">
        <v>33</v>
      </c>
      <c r="C14" s="8" t="str">
        <f>'1'!C14</f>
        <v>705-B</v>
      </c>
      <c r="D14" s="8" t="str">
        <f>'1'!D14</f>
        <v>LADM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PLANEACION FINANCIERA</v>
      </c>
      <c r="B15" s="8"/>
      <c r="C15" s="8" t="str">
        <f>'1'!C15</f>
        <v>701-B</v>
      </c>
      <c r="D15" s="8" t="str">
        <f>'1'!D15</f>
        <v>IIND</v>
      </c>
      <c r="E15" s="8">
        <f>'1'!E15</f>
        <v>9</v>
      </c>
      <c r="F15" s="8"/>
      <c r="G15" s="8"/>
      <c r="H15" s="9">
        <f t="shared" ref="H15" si="3">F15/E15</f>
        <v>0</v>
      </c>
      <c r="I15" s="8">
        <f t="shared" si="0"/>
        <v>9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37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37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MCA. LILIANA IRASEMA AGUIRRE CARDOZA</v>
      </c>
      <c r="C30" s="44"/>
      <c r="D30" s="44"/>
      <c r="E30" s="12"/>
      <c r="F30" s="12"/>
      <c r="G30" s="45" t="s">
        <v>48</v>
      </c>
      <c r="H30" s="45"/>
      <c r="I30" s="45"/>
      <c r="J30" s="45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DE JESUS CANO BUSTAMANTE</cp:lastModifiedBy>
  <cp:revision/>
  <cp:lastPrinted>2023-03-25T03:30:28Z</cp:lastPrinted>
  <dcterms:created xsi:type="dcterms:W3CDTF">2021-11-22T14:45:25Z</dcterms:created>
  <dcterms:modified xsi:type="dcterms:W3CDTF">2025-11-11T05:45:56Z</dcterms:modified>
  <cp:category/>
  <cp:contentStatus/>
</cp:coreProperties>
</file>