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AD65B865-61B2-47D6-AFA5-93119D8BE1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M14" i="27"/>
  <c r="D13" i="27"/>
  <c r="E13" i="27"/>
  <c r="J13" i="27"/>
  <c r="K13" i="27" s="1"/>
  <c r="B13" i="27"/>
  <c r="O18" i="27"/>
  <c r="N18" i="27"/>
  <c r="L18" i="27"/>
  <c r="H18" i="27"/>
  <c r="G18" i="27"/>
  <c r="O27" i="26"/>
  <c r="N27" i="26"/>
  <c r="L27" i="26"/>
  <c r="H27" i="26"/>
  <c r="G27" i="26"/>
  <c r="F27" i="26"/>
  <c r="M13" i="26"/>
  <c r="J13" i="26"/>
  <c r="J24" i="31" l="1"/>
  <c r="K24" i="31" s="1"/>
  <c r="I14" i="27"/>
  <c r="J15" i="30"/>
  <c r="K15" i="30" s="1"/>
  <c r="J19" i="30"/>
  <c r="K19" i="30" s="1"/>
  <c r="I15" i="31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18" i="27"/>
  <c r="J18" i="27" s="1"/>
  <c r="K18" i="27" s="1"/>
  <c r="I13" i="27"/>
  <c r="M27" i="30" l="1"/>
  <c r="I27" i="30"/>
  <c r="J27" i="31"/>
  <c r="K27" i="31" s="1"/>
  <c r="I27" i="31"/>
  <c r="M27" i="31"/>
  <c r="I18" i="27"/>
  <c r="M1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<sst xmlns="http://schemas.openxmlformats.org/spreadsheetml/2006/main" count="135" uniqueCount="45">
  <si>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</si>
  <si>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</si>
  <si>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</si>
  <si>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</si>
  <si>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</si>
  <si>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</si>
  <si>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</si>
  <si>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</si>
  <si>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</si>
  <si>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</si>
  <si>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</si>
  <si>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</si>
  <si>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</si>
  <si>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</si>
  <si>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</si>
  <si>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</si>
  <si>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</si>
  <si>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</si>
  <si>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</si>
  <si>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</si>
  <si>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</si>
  <si>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</si>
  <si>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</si>
  <si>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</si>
  <si>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</si>
  <si>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</si>
  <si>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</si>
  <si>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</si>
  <si>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</si>
  <si>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</si>
  <si>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</si>
  <si>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</si>
  <si>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DICIEMBRE 2025</t>
  </si>
  <si>
    <t>Calculo Vectorial</t>
  </si>
  <si>
    <t>III</t>
  </si>
  <si>
    <t>Ingenieria Industrial</t>
  </si>
  <si>
    <t>PROFESOR :</t>
  </si>
  <si>
    <t>II</t>
  </si>
  <si>
    <t>CIENCIAS BASICAS</t>
  </si>
  <si>
    <t>HUMBERTO VEGA MULATO</t>
  </si>
  <si>
    <t>ALGEBRA LINEAL</t>
  </si>
  <si>
    <t>CALCULO DIFERENCIAL</t>
  </si>
  <si>
    <t>INGEENIERIA EN GESTION EMPRESARIAL</t>
  </si>
  <si>
    <t>INGENIERIA INDUSTRIAL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</si>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</sst>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399013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5" zoomScale="110" zoomScaleNormal="100" zoomScaleSheetLayoutView="11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140625" style="1" customWidth="1"/>
    <col min="5" max="5" width="23.570312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44</v>
      </c>
      <c r="C5" s="26"/>
      <c r="D5" s="26"/>
      <c r="E5" s="26"/>
      <c r="F5" s="27" t="s">
        <v>38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36</v>
      </c>
      <c r="C9" s="28" t="s">
        <v>39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43</v>
      </c>
      <c r="F13" s="8">
        <v>36</v>
      </c>
      <c r="G13" s="8">
        <v>33</v>
      </c>
      <c r="H13" s="8"/>
      <c r="I13" s="9"/>
      <c r="J13" s="8">
        <f t="shared" ref="J13:J27" si="0">(F13-SUM(G13:H13))-L13</f>
        <v>3</v>
      </c>
      <c r="K13" s="9"/>
      <c r="L13" s="8">
        <v>0</v>
      </c>
      <c r="M13" s="9">
        <f t="shared" ref="M13:M27" si="1">L13/F13</f>
        <v>0</v>
      </c>
      <c r="N13" s="8">
        <v>86</v>
      </c>
      <c r="O13" s="12">
        <v>0.61</v>
      </c>
      <c r="P13" s="17"/>
    </row>
    <row r="14" spans="1:16" s="10" customFormat="1" x14ac:dyDescent="0.2">
      <c r="A14" s="17"/>
      <c r="B14" s="7" t="s">
        <v>41</v>
      </c>
      <c r="C14" s="8" t="s">
        <v>20</v>
      </c>
      <c r="D14" s="8" t="s">
        <v>20</v>
      </c>
      <c r="E14" s="8" t="s">
        <v>43</v>
      </c>
      <c r="F14" s="8">
        <v>36</v>
      </c>
      <c r="G14" s="8">
        <v>36</v>
      </c>
      <c r="H14" s="8"/>
      <c r="I14" s="9"/>
      <c r="J14" s="8">
        <v>0</v>
      </c>
      <c r="K14" s="9"/>
      <c r="L14" s="8">
        <v>0</v>
      </c>
      <c r="M14" s="9">
        <v>0</v>
      </c>
      <c r="N14" s="8">
        <v>78</v>
      </c>
      <c r="O14" s="12">
        <v>0.47</v>
      </c>
      <c r="P14" s="17"/>
    </row>
    <row r="15" spans="1:16" s="10" customFormat="1" ht="25.5" x14ac:dyDescent="0.2">
      <c r="A15" s="17"/>
      <c r="B15" s="7" t="s">
        <v>41</v>
      </c>
      <c r="C15" s="8" t="s">
        <v>20</v>
      </c>
      <c r="D15" s="8" t="s">
        <v>20</v>
      </c>
      <c r="E15" s="8" t="s">
        <v>42</v>
      </c>
      <c r="F15" s="8">
        <v>38</v>
      </c>
      <c r="G15" s="8">
        <v>38</v>
      </c>
      <c r="H15" s="8"/>
      <c r="I15" s="9"/>
      <c r="J15" s="8">
        <v>0</v>
      </c>
      <c r="K15" s="9"/>
      <c r="L15" s="8">
        <v>0</v>
      </c>
      <c r="M15" s="9">
        <v>0</v>
      </c>
      <c r="N15" s="8">
        <v>91</v>
      </c>
      <c r="O15" s="12">
        <v>0.18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110</v>
      </c>
      <c r="G27" s="20">
        <f>SUM(G13:G26)</f>
        <v>107</v>
      </c>
      <c r="H27" s="20">
        <f>SUM(H13:H26)</f>
        <v>0</v>
      </c>
      <c r="I27" s="21">
        <f>SUM(G27:H27)/F27</f>
        <v>0.97272727272727277</v>
      </c>
      <c r="J27" s="20">
        <f t="shared" si="0"/>
        <v>3</v>
      </c>
      <c r="K27" s="21">
        <f t="shared" ref="K13:K27" si="2">J27/F27</f>
        <v>2.7272727272727271E-2</v>
      </c>
      <c r="L27" s="20">
        <f>SUM(L13:L26)</f>
        <v>0</v>
      </c>
      <c r="M27" s="21">
        <f t="shared" si="1"/>
        <v>0</v>
      </c>
      <c r="N27" s="20">
        <f>AVERAGE(N13:N26)</f>
        <v>85</v>
      </c>
      <c r="O27" s="22">
        <f>AVERAGE(O13:O26)</f>
        <v>0.42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1"/>
  <sheetViews>
    <sheetView view="pageBreakPreview" topLeftCell="A3" zoomScaleNormal="100" zoomScaleSheetLayoutView="100" zoomScalePageLayoutView="70" workbookViewId="0">
      <selection activeCell="H16" sqref="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ALGEBRA LINEAL</v>
      </c>
      <c r="C13" s="8" t="s">
        <v>37</v>
      </c>
      <c r="D13" s="8" t="str">
        <f>'1'!D13</f>
        <v>III</v>
      </c>
      <c r="E13" s="8" t="str">
        <f>'1'!E13</f>
        <v>INGENIERIA INDUSTRIAL</v>
      </c>
      <c r="F13" s="8">
        <v>16</v>
      </c>
      <c r="G13" s="8">
        <v>12</v>
      </c>
      <c r="H13" s="8">
        <v>0</v>
      </c>
      <c r="I13" s="9">
        <f>(G13+H13)/F13</f>
        <v>0.75</v>
      </c>
      <c r="J13" s="8">
        <f t="shared" ref="J13:J18" si="0">(F13-SUM(G13:H13))-L13</f>
        <v>4</v>
      </c>
      <c r="K13" s="9">
        <f t="shared" ref="K13:K18" si="1">J13/F13</f>
        <v>0.25</v>
      </c>
      <c r="L13" s="8"/>
      <c r="M13" s="9">
        <f t="shared" ref="M13:M18" si="2">L13/F13</f>
        <v>0</v>
      </c>
      <c r="N13" s="8">
        <v>75</v>
      </c>
      <c r="O13" s="12">
        <v>0.75</v>
      </c>
      <c r="P13" s="17"/>
    </row>
    <row r="14" spans="1:16" s="10" customFormat="1" x14ac:dyDescent="0.2">
      <c r="A14" s="17"/>
      <c r="B14" s="13" t="s">
        <v>33</v>
      </c>
      <c r="C14" s="8" t="s">
        <v>34</v>
      </c>
      <c r="D14" s="8" t="s">
        <v>34</v>
      </c>
      <c r="E14" s="8" t="s">
        <v>35</v>
      </c>
      <c r="F14" s="8">
        <v>16</v>
      </c>
      <c r="G14" s="8">
        <v>12</v>
      </c>
      <c r="H14" s="8">
        <v>0</v>
      </c>
      <c r="I14" s="9">
        <f t="shared" ref="I14" si="3">(G14+H14)/F14</f>
        <v>0.75</v>
      </c>
      <c r="J14" s="8">
        <f>(F14-SUM(G14:H14))-L14</f>
        <v>4</v>
      </c>
      <c r="K14" s="9">
        <f t="shared" si="1"/>
        <v>0.25</v>
      </c>
      <c r="L14" s="8"/>
      <c r="M14" s="9">
        <f t="shared" si="2"/>
        <v>0</v>
      </c>
      <c r="N14" s="8">
        <v>75</v>
      </c>
      <c r="O14" s="12">
        <v>0.75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16.5" customHeigh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ht="13.5" thickBot="1" x14ac:dyDescent="0.2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32</v>
      </c>
      <c r="G18" s="20">
        <f>SUM(G13:G17)</f>
        <v>24</v>
      </c>
      <c r="H18" s="20">
        <f>SUM(H13:H17)</f>
        <v>0</v>
      </c>
      <c r="I18" s="21">
        <f>SUM(G18:H18)/F18</f>
        <v>0.75</v>
      </c>
      <c r="J18" s="20">
        <f t="shared" si="0"/>
        <v>8</v>
      </c>
      <c r="K18" s="21">
        <f t="shared" si="1"/>
        <v>0.25</v>
      </c>
      <c r="L18" s="20">
        <f>SUM(L13:L17)</f>
        <v>0</v>
      </c>
      <c r="M18" s="21">
        <f t="shared" si="2"/>
        <v>0</v>
      </c>
      <c r="N18" s="20">
        <f>AVERAGE(N13:N17)</f>
        <v>75</v>
      </c>
      <c r="O18" s="22">
        <f>AVERAGE(O13:O17)</f>
        <v>0.75</v>
      </c>
      <c r="P18" s="16"/>
    </row>
    <row r="19" spans="1:16" x14ac:dyDescent="0.2">
      <c r="A19" s="16"/>
      <c r="P19" s="16"/>
    </row>
    <row r="20" spans="1:16" ht="120" customHeight="1" x14ac:dyDescent="0.2">
      <c r="A20" s="16"/>
      <c r="B20" s="38" t="s">
        <v>25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16"/>
    </row>
    <row r="21" spans="1:16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O11:O12"/>
    <mergeCell ref="B20:O20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ALGEBRA LINEAL</v>
      </c>
      <c r="C13" s="8" t="str">
        <f>'1'!C13</f>
        <v>I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I</v>
      </c>
      <c r="E14" s="8" t="str">
        <f>'1'!E14</f>
        <v>INGENIERIA INDUSTRIAL</v>
      </c>
      <c r="F14" s="8">
        <f>'1'!F14</f>
        <v>36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tr">
        <f>'1'!C15</f>
        <v>I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19" sqref="Q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BASICAS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HUMBERTO VEGA MULATO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ALGEBRA LINEAL</v>
      </c>
      <c r="C13" s="8" t="str">
        <f>'1'!C13</f>
        <v>I</v>
      </c>
      <c r="D13" s="8" t="str">
        <f>'1'!D13</f>
        <v>III</v>
      </c>
      <c r="E13" s="8" t="str">
        <f>'1'!E13</f>
        <v>INGENIERIA INDUSTRIAL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CALCULO DIFERENCIAL</v>
      </c>
      <c r="C14" s="8" t="str">
        <f>'1'!C14</f>
        <v>I</v>
      </c>
      <c r="D14" s="8" t="str">
        <f>'1'!D14</f>
        <v>I</v>
      </c>
      <c r="E14" s="8" t="str">
        <f>'1'!E14</f>
        <v>INGENIERIA INDUSTRIAL</v>
      </c>
      <c r="F14" s="8">
        <f>'1'!F14</f>
        <v>36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38.25" x14ac:dyDescent="0.2">
      <c r="A15" s="17"/>
      <c r="B15" s="13" t="str">
        <f>'1'!B15</f>
        <v>CALCULO DIFERENCIAL</v>
      </c>
      <c r="C15" s="8" t="str">
        <f>'1'!C15</f>
        <v>I</v>
      </c>
      <c r="D15" s="8" t="str">
        <f>'1'!D15</f>
        <v>I</v>
      </c>
      <c r="E15" s="8" t="str">
        <f>'1'!E15</f>
        <v>INGEENIERIA EN GESTION EMPRESARIAL</v>
      </c>
      <c r="F15" s="8">
        <f>'1'!F15</f>
        <v>38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110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2025-07-02T21:33:58Z</cp:lastPrinted>
  <dcterms:created xsi:type="dcterms:W3CDTF">2021-11-22T14:45:25Z</dcterms:created>
  <dcterms:modified xsi:type="dcterms:W3CDTF">2025-09-24T16:44:06Z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