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VISION FINAL\HUMBERTO VEGA MULATO\"/>
    </mc:Choice>
  </mc:AlternateContent>
  <xr:revisionPtr revIDLastSave="0" documentId="13_ncr:1_{31BD7591-08A0-4753-BC4E-5E5F12DFB654}" xr6:coauthVersionLast="47" xr6:coauthVersionMax="47" xr10:uidLastSave="{00000000-0000-0000-0000-000000000000}"/>
  <bookViews>
    <workbookView xWindow="12210" yWindow="60" windowWidth="16830" windowHeight="1536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7" l="1"/>
  <c r="O27" i="31"/>
  <c r="N27" i="31"/>
  <c r="L27" i="31"/>
  <c r="H27" i="31"/>
  <c r="G27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5" i="30"/>
  <c r="E15" i="30"/>
  <c r="D15" i="30"/>
  <c r="B15" i="30"/>
  <c r="F14" i="30"/>
  <c r="E14" i="30"/>
  <c r="D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M14" i="27"/>
  <c r="D13" i="27"/>
  <c r="E13" i="27"/>
  <c r="B13" i="27"/>
  <c r="O18" i="27"/>
  <c r="N18" i="27"/>
  <c r="L18" i="27"/>
  <c r="H18" i="27"/>
  <c r="G18" i="27"/>
  <c r="O27" i="26"/>
  <c r="N27" i="26"/>
  <c r="L27" i="26"/>
  <c r="H27" i="26"/>
  <c r="G27" i="26"/>
  <c r="F27" i="26"/>
  <c r="M13" i="26"/>
  <c r="I15" i="31" l="1"/>
  <c r="M27" i="26"/>
  <c r="J15" i="31"/>
  <c r="K15" i="31" s="1"/>
  <c r="J27" i="26"/>
  <c r="K27" i="26" s="1"/>
  <c r="J14" i="31"/>
  <c r="K14" i="31" s="1"/>
  <c r="M13" i="27"/>
  <c r="F27" i="30"/>
  <c r="J27" i="30" s="1"/>
  <c r="K27" i="30" s="1"/>
  <c r="I13" i="31"/>
  <c r="M14" i="31"/>
  <c r="J13" i="31"/>
  <c r="K13" i="31" s="1"/>
  <c r="F27" i="31"/>
  <c r="I27" i="26"/>
  <c r="F18" i="27"/>
  <c r="J18" i="27" s="1"/>
  <c r="K18" i="27" s="1"/>
  <c r="M27" i="30" l="1"/>
  <c r="I27" i="30"/>
  <c r="J27" i="31"/>
  <c r="K27" i="31" s="1"/>
  <c r="I27" i="31"/>
  <c r="M27" i="31"/>
  <c r="I18" i="27"/>
  <c r="M1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<sst xmlns="http://schemas.openxmlformats.org/spreadsheetml/2006/main" count="144" uniqueCount="45">
  <si>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</si>
  <si>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</si>
  <si>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</si>
  <si>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</si>
  <si>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</si>
  <si>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</si>
  <si>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</si>
  <si>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</si>
  <si>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</si>
  <si>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</si>
  <si>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</si>
  <si>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</si>
  <si>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</si>
  <si>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</si>
  <si>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</si>
  <si>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</si>
  <si>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</si>
  <si>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</si>
  <si>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</si>
  <si>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</si>
  <si>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</si>
  <si>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</si>
  <si>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</si>
  <si>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</si>
  <si>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</si>
  <si>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</si>
  <si>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</si>
  <si>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</si>
  <si>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</si>
  <si>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</si>
  <si>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</si>
  <si>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</si>
  <si>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DICIEMBRE 2025</t>
  </si>
  <si>
    <t>III</t>
  </si>
  <si>
    <t>PROFESOR :</t>
  </si>
  <si>
    <t>II</t>
  </si>
  <si>
    <t>CIENCIAS BASICAS</t>
  </si>
  <si>
    <t>HUMBERTO VEGA MULATO</t>
  </si>
  <si>
    <t>ALGEBRA LINEAL</t>
  </si>
  <si>
    <t>CALCULO DIFERENCIAL</t>
  </si>
  <si>
    <t>INGEENIERIA EN GESTION EMPRESARIAL</t>
  </si>
  <si>
    <t>INGENIERIA INDUSTRIAL</t>
  </si>
  <si>
    <t>DEPARTAMENTO</t>
  </si>
  <si>
    <t>INGENIERIA EN GESTION EMPRESARIAL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</si>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</sst>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" fontId="4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399013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="110" zoomScaleNormal="100" zoomScaleSheetLayoutView="110" zoomScalePageLayoutView="70" workbookViewId="0">
      <selection activeCell="L18" sqref="L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140625" style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42</v>
      </c>
      <c r="C5" s="36"/>
      <c r="D5" s="36"/>
      <c r="E5" s="36"/>
      <c r="F5" s="37" t="s">
        <v>36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34</v>
      </c>
      <c r="C9" s="28" t="s">
        <v>37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38</v>
      </c>
      <c r="C13" s="8" t="s">
        <v>20</v>
      </c>
      <c r="D13" s="8" t="s">
        <v>33</v>
      </c>
      <c r="E13" s="8" t="s">
        <v>41</v>
      </c>
      <c r="F13" s="8">
        <v>36</v>
      </c>
      <c r="G13" s="8">
        <v>33</v>
      </c>
      <c r="H13" s="8"/>
      <c r="I13" s="9"/>
      <c r="J13" s="8">
        <v>0</v>
      </c>
      <c r="K13" s="9"/>
      <c r="L13" s="8">
        <v>0</v>
      </c>
      <c r="M13" s="9">
        <f t="shared" ref="M13:M27" si="0">L13/F13</f>
        <v>0</v>
      </c>
      <c r="N13" s="8">
        <v>86</v>
      </c>
      <c r="O13" s="12">
        <v>0.61</v>
      </c>
      <c r="P13" s="17"/>
    </row>
    <row r="14" spans="1:16" s="10" customFormat="1" x14ac:dyDescent="0.2">
      <c r="A14" s="17"/>
      <c r="B14" s="7" t="s">
        <v>39</v>
      </c>
      <c r="C14" s="8" t="s">
        <v>20</v>
      </c>
      <c r="D14" s="8" t="s">
        <v>20</v>
      </c>
      <c r="E14" s="8" t="s">
        <v>41</v>
      </c>
      <c r="F14" s="8">
        <v>37</v>
      </c>
      <c r="G14" s="8">
        <v>36</v>
      </c>
      <c r="H14" s="8"/>
      <c r="I14" s="9"/>
      <c r="J14" s="8">
        <v>0</v>
      </c>
      <c r="K14" s="9"/>
      <c r="L14" s="8">
        <v>0</v>
      </c>
      <c r="M14" s="9">
        <v>0</v>
      </c>
      <c r="N14" s="8">
        <v>78</v>
      </c>
      <c r="O14" s="12">
        <v>0.47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20</v>
      </c>
      <c r="E15" s="8" t="s">
        <v>40</v>
      </c>
      <c r="F15" s="8">
        <v>38</v>
      </c>
      <c r="G15" s="8">
        <v>38</v>
      </c>
      <c r="H15" s="8"/>
      <c r="I15" s="9"/>
      <c r="J15" s="8">
        <v>0</v>
      </c>
      <c r="K15" s="9"/>
      <c r="L15" s="8">
        <v>0</v>
      </c>
      <c r="M15" s="9">
        <v>0</v>
      </c>
      <c r="N15" s="8">
        <v>91</v>
      </c>
      <c r="O15" s="12">
        <v>0.18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107</v>
      </c>
      <c r="H27" s="20">
        <f>SUM(H13:H26)</f>
        <v>0</v>
      </c>
      <c r="I27" s="21">
        <f>SUM(G27:H27)/F27</f>
        <v>0.963963963963964</v>
      </c>
      <c r="J27" s="20">
        <f t="shared" ref="J27" si="1">(F27-SUM(G27:H27))-L27</f>
        <v>4</v>
      </c>
      <c r="K27" s="21">
        <f t="shared" ref="K27" si="2">J27/F27</f>
        <v>3.6036036036036036E-2</v>
      </c>
      <c r="L27" s="20">
        <f>SUM(L13:L26)</f>
        <v>0</v>
      </c>
      <c r="M27" s="21">
        <f t="shared" si="0"/>
        <v>0</v>
      </c>
      <c r="N27" s="20">
        <f>AVERAGE(N13:N26)</f>
        <v>85</v>
      </c>
      <c r="O27" s="22">
        <f>AVERAGE(O13:O26)</f>
        <v>0.42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1"/>
  <sheetViews>
    <sheetView view="pageBreakPreview" topLeftCell="A3" zoomScaleNormal="100" zoomScaleSheetLayoutView="100" zoomScalePageLayoutView="70" workbookViewId="0">
      <selection activeCell="F14" sqref="F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ALGEBRA LINEAL</v>
      </c>
      <c r="C13" s="8" t="s">
        <v>35</v>
      </c>
      <c r="D13" s="8" t="str">
        <f>'1'!D13</f>
        <v>III</v>
      </c>
      <c r="E13" s="8" t="str">
        <f>'1'!E13</f>
        <v>INGENIERIA INDUSTRIAL</v>
      </c>
      <c r="F13" s="8">
        <v>36</v>
      </c>
      <c r="G13" s="8">
        <v>36</v>
      </c>
      <c r="H13" s="8">
        <v>0</v>
      </c>
      <c r="I13" s="9"/>
      <c r="J13" s="8">
        <f t="shared" ref="J13:J18" si="0">(F13-SUM(G13:H13))-L13</f>
        <v>0</v>
      </c>
      <c r="K13" s="9"/>
      <c r="L13" s="8">
        <v>0</v>
      </c>
      <c r="M13" s="9">
        <f t="shared" ref="M13:M18" si="1">L13/F13</f>
        <v>0</v>
      </c>
      <c r="N13" s="8">
        <v>100</v>
      </c>
      <c r="O13" s="12">
        <v>1</v>
      </c>
      <c r="P13" s="17"/>
    </row>
    <row r="14" spans="1:16" s="10" customFormat="1" x14ac:dyDescent="0.2">
      <c r="A14" s="17"/>
      <c r="B14" s="13" t="s">
        <v>39</v>
      </c>
      <c r="C14" s="8" t="s">
        <v>35</v>
      </c>
      <c r="D14" s="8" t="s">
        <v>20</v>
      </c>
      <c r="E14" s="8" t="s">
        <v>41</v>
      </c>
      <c r="F14" s="8">
        <v>37</v>
      </c>
      <c r="G14" s="8">
        <v>34</v>
      </c>
      <c r="H14" s="8">
        <v>0</v>
      </c>
      <c r="I14" s="9"/>
      <c r="J14" s="8"/>
      <c r="K14" s="9"/>
      <c r="L14" s="8">
        <v>0</v>
      </c>
      <c r="M14" s="9">
        <f t="shared" si="1"/>
        <v>0</v>
      </c>
      <c r="N14" s="8">
        <v>79.400000000000006</v>
      </c>
      <c r="O14" s="12">
        <v>0.55500000000000005</v>
      </c>
      <c r="P14" s="17"/>
    </row>
    <row r="15" spans="1:16" s="10" customFormat="1" ht="25.5" x14ac:dyDescent="0.2">
      <c r="A15" s="17"/>
      <c r="B15" s="13" t="s">
        <v>39</v>
      </c>
      <c r="C15" s="8" t="s">
        <v>35</v>
      </c>
      <c r="D15" s="8" t="s">
        <v>20</v>
      </c>
      <c r="E15" s="8" t="s">
        <v>43</v>
      </c>
      <c r="F15" s="8">
        <v>38</v>
      </c>
      <c r="G15" s="8">
        <v>38</v>
      </c>
      <c r="H15" s="8"/>
      <c r="I15" s="9"/>
      <c r="J15" s="8"/>
      <c r="K15" s="9"/>
      <c r="L15" s="8">
        <v>0</v>
      </c>
      <c r="M15" s="9">
        <v>0</v>
      </c>
      <c r="N15" s="8">
        <v>90.7</v>
      </c>
      <c r="O15" s="12">
        <v>0.34200000000000003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16.5" customHeigh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ht="13.5" thickBot="1" x14ac:dyDescent="0.2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111</v>
      </c>
      <c r="G18" s="20">
        <f>SUM(G13:G17)</f>
        <v>108</v>
      </c>
      <c r="H18" s="20">
        <f>SUM(H13:H17)</f>
        <v>0</v>
      </c>
      <c r="I18" s="21">
        <f>SUM(G18:H18)/F18</f>
        <v>0.97297297297297303</v>
      </c>
      <c r="J18" s="20">
        <f t="shared" si="0"/>
        <v>3</v>
      </c>
      <c r="K18" s="21">
        <f t="shared" ref="K18" si="2">J18/F18</f>
        <v>2.7027027027027029E-2</v>
      </c>
      <c r="L18" s="20">
        <f>SUM(L13:L17)</f>
        <v>0</v>
      </c>
      <c r="M18" s="21">
        <f t="shared" si="1"/>
        <v>0</v>
      </c>
      <c r="N18" s="20">
        <f>AVERAGE(N13:N17)</f>
        <v>90.033333333333346</v>
      </c>
      <c r="O18" s="22">
        <f>AVERAGE(O13:O17)</f>
        <v>0.63233333333333341</v>
      </c>
      <c r="P18" s="16"/>
    </row>
    <row r="19" spans="1:16" x14ac:dyDescent="0.2">
      <c r="A19" s="16"/>
      <c r="P19" s="16"/>
    </row>
    <row r="20" spans="1:16" ht="120" customHeight="1" x14ac:dyDescent="0.2">
      <c r="A20" s="16"/>
      <c r="B20" s="25" t="s">
        <v>25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6"/>
    </row>
    <row r="21" spans="1:16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0:O2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6" zoomScaleNormal="100" zoomScaleSheetLayoutView="100" zoomScalePageLayoutView="70" workbookViewId="0">
      <selection activeCell="L13" sqref="L13:M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/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ALGEBRA LINEAL</v>
      </c>
      <c r="C13" s="8" t="s">
        <v>33</v>
      </c>
      <c r="D13" s="8" t="str">
        <f>'1'!D13</f>
        <v>III</v>
      </c>
      <c r="E13" s="8" t="str">
        <f>'1'!E13</f>
        <v>INGENIERIA INDUSTRIAL</v>
      </c>
      <c r="F13" s="8">
        <v>36</v>
      </c>
      <c r="G13" s="8">
        <v>12</v>
      </c>
      <c r="H13" s="8"/>
      <c r="I13" s="9"/>
      <c r="J13" s="8"/>
      <c r="K13" s="9"/>
      <c r="L13" s="8"/>
      <c r="M13" s="9"/>
      <c r="N13" s="8">
        <v>62</v>
      </c>
      <c r="O13" s="12">
        <v>0.31</v>
      </c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">
        <v>33</v>
      </c>
      <c r="D14" s="8" t="str">
        <f>'1'!D14</f>
        <v>I</v>
      </c>
      <c r="E14" s="8" t="str">
        <f>'1'!E14</f>
        <v>INGENIERIA INDUSTRIAL</v>
      </c>
      <c r="F14" s="8">
        <f>'1'!F14</f>
        <v>37</v>
      </c>
      <c r="G14" s="8">
        <v>33</v>
      </c>
      <c r="H14" s="8"/>
      <c r="I14" s="9"/>
      <c r="J14" s="8"/>
      <c r="K14" s="9"/>
      <c r="L14" s="8"/>
      <c r="M14" s="9"/>
      <c r="N14" s="8">
        <v>81</v>
      </c>
      <c r="O14" s="12">
        <v>0.189</v>
      </c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">
        <v>33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>
        <v>37</v>
      </c>
      <c r="H15" s="8"/>
      <c r="I15" s="9"/>
      <c r="J15" s="8"/>
      <c r="K15" s="9"/>
      <c r="L15" s="8"/>
      <c r="M15" s="9"/>
      <c r="N15" s="8">
        <v>92</v>
      </c>
      <c r="O15" s="12">
        <v>0.44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82</v>
      </c>
      <c r="H27" s="20">
        <f>SUM(H13:H26)</f>
        <v>0</v>
      </c>
      <c r="I27" s="21">
        <f>SUM(G27:H27)/F27</f>
        <v>0.73873873873873874</v>
      </c>
      <c r="J27" s="20">
        <f t="shared" ref="J27" si="0">(F27-SUM(G27:H27))-L27</f>
        <v>29</v>
      </c>
      <c r="K27" s="21">
        <f t="shared" ref="K27" si="1">J27/F27</f>
        <v>0.26126126126126126</v>
      </c>
      <c r="L27" s="20">
        <f>SUM(L13:L26)</f>
        <v>0</v>
      </c>
      <c r="M27" s="21">
        <f t="shared" ref="M27" si="2">L27/F27</f>
        <v>0</v>
      </c>
      <c r="N27" s="20">
        <f>AVERAGE(N13:N26)</f>
        <v>78.333333333333329</v>
      </c>
      <c r="O27" s="22">
        <f>AVERAGE(O13:O26)</f>
        <v>0.313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Q39"/>
  <sheetViews>
    <sheetView tabSelected="1" topLeftCell="C4" zoomScale="83" zoomScaleNormal="83" zoomScaleSheetLayoutView="100" zoomScalePageLayoutView="70" workbookViewId="0">
      <selection activeCell="Q4" sqref="Q1:S104857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7" width="13" style="1" bestFit="1" customWidth="1"/>
    <col min="18" max="16384" width="11.42578125" style="1"/>
  </cols>
  <sheetData>
    <row r="1" spans="1:17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7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7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7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7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7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7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7" x14ac:dyDescent="0.2">
      <c r="A8" s="16"/>
      <c r="P8" s="16"/>
    </row>
    <row r="9" spans="1:17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7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7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7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  <c r="Q12" s="10"/>
    </row>
    <row r="13" spans="1:17" s="10" customFormat="1" ht="25.5" x14ac:dyDescent="0.2">
      <c r="A13" s="17"/>
      <c r="B13" s="13" t="str">
        <f>'1'!B13</f>
        <v>ALGEBRA LINEAL</v>
      </c>
      <c r="C13" s="8" t="s">
        <v>44</v>
      </c>
      <c r="D13" s="8" t="str">
        <f>'1'!D13</f>
        <v>III</v>
      </c>
      <c r="E13" s="8" t="str">
        <f>'1'!E13</f>
        <v>INGENIERIA INDUSTRIAL</v>
      </c>
      <c r="F13" s="8">
        <f>'1'!F13</f>
        <v>36</v>
      </c>
      <c r="G13" s="8">
        <v>32</v>
      </c>
      <c r="H13" s="8">
        <v>4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92.66</v>
      </c>
      <c r="O13" s="12">
        <v>0.52769999999999995</v>
      </c>
      <c r="P13" s="17"/>
    </row>
    <row r="14" spans="1:17" s="10" customFormat="1" ht="25.5" x14ac:dyDescent="0.2">
      <c r="A14" s="17"/>
      <c r="B14" s="13" t="str">
        <f>'1'!B14</f>
        <v>CALCULO DIFERENCIAL</v>
      </c>
      <c r="C14" s="8" t="s">
        <v>44</v>
      </c>
      <c r="D14" s="8" t="str">
        <f>'1'!D14</f>
        <v>I</v>
      </c>
      <c r="E14" s="8" t="str">
        <f>'1'!E14</f>
        <v>INGENIERIA INDUSTRIAL</v>
      </c>
      <c r="F14" s="8">
        <f>'1'!F14</f>
        <v>37</v>
      </c>
      <c r="G14" s="8">
        <v>36</v>
      </c>
      <c r="H14" s="8">
        <v>1</v>
      </c>
      <c r="I14" s="9">
        <f t="shared" ref="I14:I15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86.27</v>
      </c>
      <c r="O14" s="12">
        <v>0.45939999999999998</v>
      </c>
      <c r="P14" s="17"/>
    </row>
    <row r="15" spans="1:17" s="10" customFormat="1" ht="38.25" x14ac:dyDescent="0.2">
      <c r="A15" s="17"/>
      <c r="B15" s="13" t="str">
        <f>'1'!B15</f>
        <v>CALCULO DIFERENCIAL</v>
      </c>
      <c r="C15" s="8" t="s">
        <v>44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>
        <v>38</v>
      </c>
      <c r="H15" s="8">
        <v>0</v>
      </c>
      <c r="I15" s="9">
        <f t="shared" si="3"/>
        <v>1</v>
      </c>
      <c r="J15" s="8">
        <f t="shared" ref="J15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92</v>
      </c>
      <c r="O15" s="12">
        <v>0.55259999999999998</v>
      </c>
      <c r="P15" s="17"/>
    </row>
    <row r="16" spans="1:17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7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7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7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7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7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7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7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7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7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7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  <c r="Q26" s="1"/>
    </row>
    <row r="27" spans="1:17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106</v>
      </c>
      <c r="H27" s="20">
        <f>SUM(H13:H26)</f>
        <v>5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90.31</v>
      </c>
      <c r="O27" s="22">
        <f>AVERAGE(O13:O26)</f>
        <v>0.51323333333333332</v>
      </c>
      <c r="P27" s="16"/>
    </row>
    <row r="28" spans="1:17" x14ac:dyDescent="0.2">
      <c r="A28" s="16"/>
      <c r="P28" s="16"/>
    </row>
    <row r="29" spans="1:17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7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9" spans="17:17" x14ac:dyDescent="0.2">
      <c r="Q39" s="39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2026-01-09T23:01:42Z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