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"/>
    </mc:Choice>
  </mc:AlternateContent>
  <xr:revisionPtr revIDLastSave="0" documentId="13_ncr:1_{6F30F4CE-039D-45AE-95C0-F5690999A2A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2" l="1"/>
  <c r="L16" i="22"/>
  <c r="L15" i="22"/>
  <c r="L14" i="22"/>
  <c r="D16" i="22"/>
  <c r="D17" i="22"/>
  <c r="C16" i="22"/>
  <c r="L17" i="10" l="1"/>
  <c r="L16" i="10"/>
  <c r="L15" i="10"/>
  <c r="L14" i="10"/>
  <c r="E15" i="22"/>
  <c r="D15" i="22"/>
  <c r="C15" i="22"/>
  <c r="E14" i="22"/>
  <c r="D14" i="22"/>
  <c r="C14" i="22"/>
  <c r="N21" i="10"/>
  <c r="M21" i="10"/>
  <c r="F21" i="10" l="1"/>
  <c r="E21" i="10"/>
  <c r="N21" i="25"/>
  <c r="M21" i="25"/>
  <c r="K21" i="25"/>
  <c r="G21" i="25"/>
  <c r="F21" i="25"/>
  <c r="I15" i="25"/>
  <c r="J15" i="25" s="1"/>
  <c r="I14" i="25"/>
  <c r="J14" i="25" s="1"/>
  <c r="B10" i="25"/>
  <c r="B30" i="25" s="1"/>
  <c r="L8" i="25"/>
  <c r="H8" i="25"/>
  <c r="E8" i="25"/>
  <c r="N28" i="23"/>
  <c r="M28" i="23"/>
  <c r="K28" i="23"/>
  <c r="G28" i="23"/>
  <c r="F28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K21" i="10"/>
  <c r="I21" i="10" l="1"/>
  <c r="L14" i="25"/>
  <c r="L15" i="25"/>
  <c r="H15" i="25"/>
  <c r="E21" i="25"/>
  <c r="E28" i="23"/>
  <c r="E22" i="22"/>
  <c r="L21" i="10"/>
  <c r="I21" i="25" l="1"/>
  <c r="J21" i="25" s="1"/>
  <c r="L21" i="25"/>
  <c r="H21" i="25"/>
  <c r="I28" i="23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<sst xmlns="http://schemas.openxmlformats.org/spreadsheetml/2006/main" count="181" uniqueCount="45">
  <si>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</si>
  <si>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</si>
  <si>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</si>
  <si>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</si>
  <si>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</si>
  <si>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</si>
  <si>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</si>
  <si>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</si>
  <si>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</si>
  <si>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</si>
  <si>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</si>
  <si>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</si>
  <si>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</si>
  <si>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</si>
  <si>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</si>
  <si>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</si>
  <si>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</si>
  <si>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</si>
  <si>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</si>
  <si>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</si>
  <si>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</si>
  <si>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</si>
  <si>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</si>
  <si>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</si>
  <si>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</si>
  <si>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</si>
  <si>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</si>
  <si>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</si>
  <si>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</si>
  <si>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</si>
  <si>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</si>
  <si>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Agosto - Diciembre 2025</t>
  </si>
  <si>
    <t xml:space="preserve">LICENCIATURA EN ADMINISTRACIÓN </t>
  </si>
  <si>
    <t>MCA. LUCILA MARÍN SANTOS</t>
  </si>
  <si>
    <t>FUNDAMENTOS DE INVESTIGACIÓN</t>
  </si>
  <si>
    <t>TEORIA GENERAL DE LA ADMÓN.</t>
  </si>
  <si>
    <t>DESARROLLO ORGANIZACIONAL</t>
  </si>
  <si>
    <t>105 B</t>
  </si>
  <si>
    <t>DLA</t>
  </si>
  <si>
    <t>106 C</t>
  </si>
  <si>
    <t>107 B</t>
  </si>
  <si>
    <t>305 B</t>
  </si>
  <si>
    <t>LA. RENATA RAMOS MORENO</t>
  </si>
  <si>
    <t>305 A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</si>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</sst>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opLeftCell="A12" zoomScaleNormal="100" zoomScaleSheetLayoutView="100" workbookViewId="0">
      <selection activeCell="F14" sqref="F14:N17"/>
    </sheetView>
  </sheetViews>
  <sheetFormatPr baseColWidth="10" defaultColWidth="11.42578125" defaultRowHeight="12.75" x14ac:dyDescent="0.2"/>
  <cols>
    <col min="1" max="1" width="23.7109375" style="1" customWidth="1"/>
    <col min="2" max="2" width="4.7109375" style="1" bestFit="1" customWidth="1"/>
    <col min="3" max="3" width="10" style="1" customWidth="1"/>
    <col min="4" max="4" width="21.85546875" style="1" customWidth="1"/>
    <col min="5" max="5" width="9.42578125" style="1" customWidth="1"/>
    <col min="6" max="7" width="7.5703125" style="1" customWidth="1"/>
    <col min="8" max="8" width="11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0" t="s">
        <v>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x14ac:dyDescent="0.2">
      <c r="A6" s="41" t="s">
        <v>2</v>
      </c>
      <c r="B6" s="41"/>
      <c r="C6" s="41"/>
      <c r="D6" s="41"/>
      <c r="E6" s="42" t="s">
        <v>32</v>
      </c>
      <c r="F6" s="42"/>
      <c r="G6" s="42"/>
      <c r="H6" s="42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2" t="s">
        <v>4</v>
      </c>
      <c r="C8" s="32"/>
      <c r="D8" s="13" t="s">
        <v>5</v>
      </c>
      <c r="E8" s="5">
        <v>4</v>
      </c>
      <c r="G8" s="4" t="s">
        <v>6</v>
      </c>
      <c r="H8" s="5">
        <v>3</v>
      </c>
      <c r="I8" s="38" t="s">
        <v>7</v>
      </c>
      <c r="J8" s="38"/>
      <c r="K8" s="38"/>
      <c r="L8" s="32" t="s">
        <v>31</v>
      </c>
      <c r="M8" s="32"/>
      <c r="N8" s="32"/>
    </row>
    <row r="10" spans="1:14" x14ac:dyDescent="0.2">
      <c r="A10" s="4" t="s">
        <v>8</v>
      </c>
      <c r="B10" s="32" t="s">
        <v>33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6" t="s">
        <v>10</v>
      </c>
      <c r="C12" s="36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33" t="s">
        <v>21</v>
      </c>
    </row>
    <row r="13" spans="1:14" x14ac:dyDescent="0.2">
      <c r="A13" s="40"/>
      <c r="B13" s="37"/>
      <c r="C13" s="37"/>
      <c r="D13" s="28"/>
      <c r="E13" s="28"/>
      <c r="F13" s="16" t="s">
        <v>22</v>
      </c>
      <c r="G13" s="16" t="s">
        <v>23</v>
      </c>
      <c r="H13" s="28"/>
      <c r="I13" s="28"/>
      <c r="J13" s="28"/>
      <c r="K13" s="28"/>
      <c r="L13" s="28"/>
      <c r="M13" s="28"/>
      <c r="N13" s="34"/>
    </row>
    <row r="14" spans="1:14" s="10" customFormat="1" ht="27" customHeight="1" x14ac:dyDescent="0.2">
      <c r="A14" s="7" t="s">
        <v>34</v>
      </c>
      <c r="B14" s="8" t="s">
        <v>44</v>
      </c>
      <c r="C14" s="8" t="s">
        <v>37</v>
      </c>
      <c r="D14" s="8" t="s">
        <v>38</v>
      </c>
      <c r="E14" s="8">
        <v>14</v>
      </c>
      <c r="F14" s="8">
        <v>13</v>
      </c>
      <c r="G14" s="8">
        <v>0</v>
      </c>
      <c r="H14" s="9"/>
      <c r="I14" s="8">
        <v>1</v>
      </c>
      <c r="J14" s="9">
        <v>7.0000000000000007E-2</v>
      </c>
      <c r="K14" s="8">
        <v>0</v>
      </c>
      <c r="L14" s="9">
        <f t="shared" ref="L14:L17" si="0">K14/E14</f>
        <v>0</v>
      </c>
      <c r="M14" s="8">
        <v>74</v>
      </c>
      <c r="N14" s="14">
        <v>0.93</v>
      </c>
    </row>
    <row r="15" spans="1:14" s="10" customFormat="1" ht="25.5" x14ac:dyDescent="0.2">
      <c r="A15" s="7" t="s">
        <v>34</v>
      </c>
      <c r="B15" s="8" t="s">
        <v>44</v>
      </c>
      <c r="C15" s="8" t="s">
        <v>39</v>
      </c>
      <c r="D15" s="8" t="s">
        <v>38</v>
      </c>
      <c r="E15" s="8">
        <v>17</v>
      </c>
      <c r="F15" s="8">
        <v>16</v>
      </c>
      <c r="G15" s="8">
        <v>0</v>
      </c>
      <c r="H15" s="9"/>
      <c r="I15" s="8">
        <v>1</v>
      </c>
      <c r="J15" s="9">
        <v>0.06</v>
      </c>
      <c r="K15" s="8">
        <v>0</v>
      </c>
      <c r="L15" s="9">
        <f t="shared" si="0"/>
        <v>0</v>
      </c>
      <c r="M15" s="8">
        <v>75</v>
      </c>
      <c r="N15" s="14">
        <v>0.94</v>
      </c>
    </row>
    <row r="16" spans="1:14" s="10" customFormat="1" ht="25.5" x14ac:dyDescent="0.2">
      <c r="A16" s="7" t="s">
        <v>35</v>
      </c>
      <c r="B16" s="8" t="s">
        <v>21</v>
      </c>
      <c r="C16" s="8" t="s">
        <v>40</v>
      </c>
      <c r="D16" s="8" t="s">
        <v>38</v>
      </c>
      <c r="E16" s="8">
        <v>14</v>
      </c>
      <c r="F16" s="8">
        <v>13</v>
      </c>
      <c r="G16" s="8">
        <v>0</v>
      </c>
      <c r="H16" s="9"/>
      <c r="I16" s="8">
        <v>1</v>
      </c>
      <c r="J16" s="9">
        <v>7.0000000000000007E-2</v>
      </c>
      <c r="K16" s="8">
        <v>0</v>
      </c>
      <c r="L16" s="9">
        <f t="shared" si="0"/>
        <v>0</v>
      </c>
      <c r="M16" s="8">
        <v>73</v>
      </c>
      <c r="N16" s="14">
        <v>0.79</v>
      </c>
    </row>
    <row r="17" spans="1:14" s="10" customFormat="1" ht="25.5" x14ac:dyDescent="0.2">
      <c r="A17" s="7" t="s">
        <v>36</v>
      </c>
      <c r="B17" s="8" t="s">
        <v>44</v>
      </c>
      <c r="C17" s="8" t="s">
        <v>41</v>
      </c>
      <c r="D17" s="8" t="s">
        <v>38</v>
      </c>
      <c r="E17" s="8">
        <v>33</v>
      </c>
      <c r="F17" s="8">
        <v>29</v>
      </c>
      <c r="G17" s="8">
        <v>0</v>
      </c>
      <c r="H17" s="9"/>
      <c r="I17" s="8">
        <v>4</v>
      </c>
      <c r="J17" s="9">
        <v>0.88</v>
      </c>
      <c r="K17" s="8">
        <v>0</v>
      </c>
      <c r="L17" s="9">
        <f t="shared" si="0"/>
        <v>0</v>
      </c>
      <c r="M17" s="8">
        <v>67</v>
      </c>
      <c r="N17" s="14">
        <v>0.73</v>
      </c>
    </row>
    <row r="18" spans="1:14" s="10" customFormat="1" x14ac:dyDescent="0.2">
      <c r="A18" s="7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7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7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21" t="s">
        <v>24</v>
      </c>
      <c r="B21" s="22" t="s">
        <v>25</v>
      </c>
      <c r="C21" s="22" t="s">
        <v>25</v>
      </c>
      <c r="D21" s="22" t="s">
        <v>25</v>
      </c>
      <c r="E21" s="22">
        <f>SUM(E14:E20)</f>
        <v>78</v>
      </c>
      <c r="F21" s="22">
        <f>SUM(F14:F17)</f>
        <v>71</v>
      </c>
      <c r="G21" s="22"/>
      <c r="H21" s="23"/>
      <c r="I21" s="22">
        <f>(E21-SUM(F21:G21))-K21</f>
        <v>7</v>
      </c>
      <c r="J21" s="23"/>
      <c r="K21" s="22">
        <f>SUM(K14:K20)</f>
        <v>0</v>
      </c>
      <c r="L21" s="23">
        <f t="shared" ref="L21" si="1">K21/E21</f>
        <v>0</v>
      </c>
      <c r="M21" s="22">
        <f>SUM(M14:M17)/4</f>
        <v>72.25</v>
      </c>
      <c r="N21" s="24">
        <f>SUM(N14:N17)/4</f>
        <v>0.84750000000000003</v>
      </c>
    </row>
    <row r="23" spans="1:14" ht="120" customHeight="1" x14ac:dyDescent="0.2">
      <c r="A23" s="35" t="s">
        <v>26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5" spans="1:14" x14ac:dyDescent="0.2">
      <c r="A25" s="11"/>
    </row>
    <row r="26" spans="1:14" x14ac:dyDescent="0.2">
      <c r="B26" s="29" t="s">
        <v>27</v>
      </c>
      <c r="C26" s="29"/>
      <c r="D26" s="29"/>
      <c r="G26" s="30" t="s">
        <v>28</v>
      </c>
      <c r="H26" s="30"/>
      <c r="I26" s="30"/>
      <c r="J26" s="30"/>
    </row>
    <row r="27" spans="1:14" ht="62.25" customHeight="1" x14ac:dyDescent="0.2">
      <c r="B27" s="31"/>
      <c r="C27" s="31"/>
      <c r="D27" s="31"/>
      <c r="G27" s="32"/>
      <c r="H27" s="32"/>
      <c r="I27" s="32"/>
      <c r="J27" s="32"/>
    </row>
    <row r="28" spans="1:14" hidden="1" x14ac:dyDescent="0.2">
      <c r="A28" s="25" t="e">
        <v>#REF!</v>
      </c>
      <c r="B28" s="25"/>
      <c r="C28" s="6"/>
      <c r="E28" s="25"/>
      <c r="F28" s="25"/>
      <c r="G28" s="25"/>
      <c r="H28" s="25"/>
    </row>
    <row r="29" spans="1:14" hidden="1" x14ac:dyDescent="0.2"/>
    <row r="30" spans="1:14" ht="45" customHeight="1" x14ac:dyDescent="0.2">
      <c r="B30" s="26" t="str">
        <f>B10</f>
        <v>MCA. LUCILA MARÍN SANTOS</v>
      </c>
      <c r="C30" s="26"/>
      <c r="D30" s="26"/>
      <c r="E30" s="12"/>
      <c r="F30" s="12"/>
      <c r="G30" s="26" t="s">
        <v>42</v>
      </c>
      <c r="H30" s="26"/>
      <c r="I30" s="26"/>
      <c r="J30" s="26"/>
    </row>
  </sheetData>
  <mergeCells count="31">
    <mergeCell ref="A3:N3"/>
    <mergeCell ref="A5:N5"/>
    <mergeCell ref="A6:D6"/>
    <mergeCell ref="E6:H6"/>
    <mergeCell ref="B1:N1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L12:L13"/>
    <mergeCell ref="B26:D26"/>
    <mergeCell ref="G26:J26"/>
    <mergeCell ref="B27:D27"/>
    <mergeCell ref="G27:J27"/>
    <mergeCell ref="A28:B28"/>
    <mergeCell ref="E28:H28"/>
    <mergeCell ref="B30:D30"/>
    <mergeCell ref="G30:J30"/>
    <mergeCell ref="K12:K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tabSelected="1" topLeftCell="A3" zoomScale="85" zoomScaleNormal="85" zoomScaleSheetLayoutView="100" workbookViewId="0">
      <selection activeCell="O17" sqref="O17"/>
    </sheetView>
  </sheetViews>
  <sheetFormatPr baseColWidth="10" defaultColWidth="11.42578125" defaultRowHeight="12.75" x14ac:dyDescent="0.2"/>
  <cols>
    <col min="1" max="1" width="26.5703125" style="1" customWidth="1"/>
    <col min="2" max="2" width="4.7109375" style="1" bestFit="1" customWidth="1"/>
    <col min="3" max="3" width="9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0" t="s">
        <v>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x14ac:dyDescent="0.2">
      <c r="A6" s="41" t="s">
        <v>2</v>
      </c>
      <c r="B6" s="41"/>
      <c r="C6" s="41"/>
      <c r="D6" s="41"/>
      <c r="E6" s="42" t="s">
        <v>32</v>
      </c>
      <c r="F6" s="42"/>
      <c r="G6" s="42"/>
      <c r="H6" s="42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2">
        <v>2</v>
      </c>
      <c r="C8" s="32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8" t="s">
        <v>7</v>
      </c>
      <c r="J8" s="38"/>
      <c r="K8" s="38"/>
      <c r="L8" s="32" t="str">
        <f>'1'!L8</f>
        <v>Agosto - Diciembre 2025</v>
      </c>
      <c r="M8" s="32"/>
      <c r="N8" s="32"/>
    </row>
    <row r="10" spans="1:14" x14ac:dyDescent="0.2">
      <c r="A10" s="4" t="s">
        <v>8</v>
      </c>
      <c r="B10" s="32" t="str">
        <f>'1'!B10</f>
        <v>MCA. LUCILA MARÍN SANTOS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6" t="s">
        <v>10</v>
      </c>
      <c r="C12" s="36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33" t="s">
        <v>21</v>
      </c>
    </row>
    <row r="13" spans="1:14" x14ac:dyDescent="0.2">
      <c r="A13" s="40"/>
      <c r="B13" s="37"/>
      <c r="C13" s="37"/>
      <c r="D13" s="28"/>
      <c r="E13" s="28"/>
      <c r="F13" s="16" t="s">
        <v>22</v>
      </c>
      <c r="G13" s="16" t="s">
        <v>23</v>
      </c>
      <c r="H13" s="28"/>
      <c r="I13" s="28"/>
      <c r="J13" s="28"/>
      <c r="K13" s="28"/>
      <c r="L13" s="28"/>
      <c r="M13" s="28"/>
      <c r="N13" s="34"/>
    </row>
    <row r="14" spans="1:14" s="10" customFormat="1" ht="27" customHeight="1" x14ac:dyDescent="0.2">
      <c r="A14" s="7" t="s">
        <v>34</v>
      </c>
      <c r="B14" s="8"/>
      <c r="C14" s="8" t="str">
        <f>'1'!C14</f>
        <v>105 B</v>
      </c>
      <c r="D14" s="8" t="str">
        <f>'1'!D14</f>
        <v>DLA</v>
      </c>
      <c r="E14" s="8">
        <f>'1'!E14</f>
        <v>14</v>
      </c>
      <c r="F14" s="8">
        <v>13</v>
      </c>
      <c r="G14" s="8">
        <v>0</v>
      </c>
      <c r="H14" s="9"/>
      <c r="I14" s="8">
        <v>1</v>
      </c>
      <c r="J14" s="9">
        <v>7.0000000000000007E-2</v>
      </c>
      <c r="K14" s="8">
        <v>0</v>
      </c>
      <c r="L14" s="9">
        <f t="shared" ref="L14:L17" si="0">K14/E14</f>
        <v>0</v>
      </c>
      <c r="M14" s="8">
        <v>74</v>
      </c>
      <c r="N14" s="14">
        <v>0.93</v>
      </c>
    </row>
    <row r="15" spans="1:14" s="10" customFormat="1" ht="26.25" customHeight="1" x14ac:dyDescent="0.2">
      <c r="A15" s="7" t="s">
        <v>34</v>
      </c>
      <c r="B15" s="8"/>
      <c r="C15" s="8" t="str">
        <f>'1'!C15</f>
        <v>106 C</v>
      </c>
      <c r="D15" s="8" t="str">
        <f>'1'!D15</f>
        <v>DLA</v>
      </c>
      <c r="E15" s="8">
        <f>'1'!E15</f>
        <v>17</v>
      </c>
      <c r="F15" s="8">
        <v>16</v>
      </c>
      <c r="G15" s="8">
        <v>0</v>
      </c>
      <c r="H15" s="9"/>
      <c r="I15" s="8">
        <v>1</v>
      </c>
      <c r="J15" s="9">
        <v>0.06</v>
      </c>
      <c r="K15" s="8">
        <v>0</v>
      </c>
      <c r="L15" s="9">
        <f t="shared" si="0"/>
        <v>0</v>
      </c>
      <c r="M15" s="8">
        <v>75</v>
      </c>
      <c r="N15" s="14">
        <v>0.94</v>
      </c>
    </row>
    <row r="16" spans="1:14" s="10" customFormat="1" ht="27.75" customHeight="1" x14ac:dyDescent="0.2">
      <c r="A16" s="7" t="s">
        <v>35</v>
      </c>
      <c r="B16" s="8"/>
      <c r="C16" s="8" t="str">
        <f>'1'!C16</f>
        <v>107 B</v>
      </c>
      <c r="D16" s="8" t="str">
        <f>'1'!D16</f>
        <v>DLA</v>
      </c>
      <c r="E16" s="8">
        <v>14</v>
      </c>
      <c r="F16" s="8">
        <v>13</v>
      </c>
      <c r="G16" s="8">
        <v>0</v>
      </c>
      <c r="H16" s="9"/>
      <c r="I16" s="8">
        <v>1</v>
      </c>
      <c r="J16" s="9">
        <v>7.0000000000000007E-2</v>
      </c>
      <c r="K16" s="8">
        <v>0</v>
      </c>
      <c r="L16" s="9">
        <f t="shared" si="0"/>
        <v>0</v>
      </c>
      <c r="M16" s="8">
        <v>73</v>
      </c>
      <c r="N16" s="14">
        <v>0.79</v>
      </c>
    </row>
    <row r="17" spans="1:14" s="10" customFormat="1" ht="25.5" x14ac:dyDescent="0.2">
      <c r="A17" s="7" t="s">
        <v>36</v>
      </c>
      <c r="B17" s="8"/>
      <c r="C17" s="8" t="s">
        <v>43</v>
      </c>
      <c r="D17" s="8" t="str">
        <f>'1'!D17</f>
        <v>DLA</v>
      </c>
      <c r="E17" s="8">
        <v>33</v>
      </c>
      <c r="F17" s="8">
        <v>29</v>
      </c>
      <c r="G17" s="8">
        <v>0</v>
      </c>
      <c r="H17" s="9"/>
      <c r="I17" s="8">
        <v>4</v>
      </c>
      <c r="J17" s="9">
        <v>0.88</v>
      </c>
      <c r="K17" s="8">
        <v>0</v>
      </c>
      <c r="L17" s="9">
        <f t="shared" si="0"/>
        <v>0</v>
      </c>
      <c r="M17" s="8">
        <v>67</v>
      </c>
      <c r="N17" s="14">
        <v>0.73</v>
      </c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ht="16.5" customHeigh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ht="13.5" thickBot="1" x14ac:dyDescent="0.25">
      <c r="A22" s="17" t="s">
        <v>24</v>
      </c>
      <c r="B22" s="18" t="s">
        <v>25</v>
      </c>
      <c r="C22" s="18" t="s">
        <v>25</v>
      </c>
      <c r="D22" s="18" t="s">
        <v>25</v>
      </c>
      <c r="E22" s="18">
        <f>SUM(E14:E21)</f>
        <v>78</v>
      </c>
      <c r="F22" s="18">
        <f>SUM(F14:F21)</f>
        <v>71</v>
      </c>
      <c r="G22" s="18">
        <f>SUM(G14:G21)</f>
        <v>0</v>
      </c>
      <c r="H22" s="19">
        <f>SUM(F22:G22)/E22</f>
        <v>0.91025641025641024</v>
      </c>
      <c r="I22" s="18">
        <f t="shared" ref="I22" si="1">(E22-SUM(F22:G22))-K22</f>
        <v>7</v>
      </c>
      <c r="J22" s="19">
        <f t="shared" ref="J22" si="2">I22/E22</f>
        <v>8.9743589743589744E-2</v>
      </c>
      <c r="K22" s="18">
        <f>SUM(K14:K21)</f>
        <v>0</v>
      </c>
      <c r="L22" s="19">
        <f t="shared" ref="L22" si="3">K22/E22</f>
        <v>0</v>
      </c>
      <c r="M22" s="18">
        <f>AVERAGE(M14:M21)</f>
        <v>72.25</v>
      </c>
      <c r="N22" s="20">
        <f>AVERAGE(N14:N21)</f>
        <v>0.84750000000000003</v>
      </c>
    </row>
    <row r="24" spans="1:14" ht="120" customHeight="1" x14ac:dyDescent="0.2">
      <c r="A24" s="35" t="s">
        <v>26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6" spans="1:14" x14ac:dyDescent="0.2">
      <c r="A26" s="11"/>
    </row>
    <row r="27" spans="1:14" x14ac:dyDescent="0.2">
      <c r="B27" s="29" t="s">
        <v>27</v>
      </c>
      <c r="C27" s="29"/>
      <c r="D27" s="29"/>
      <c r="G27" s="30" t="s">
        <v>28</v>
      </c>
      <c r="H27" s="30"/>
      <c r="I27" s="30"/>
      <c r="J27" s="30"/>
    </row>
    <row r="28" spans="1:14" ht="62.25" customHeight="1" x14ac:dyDescent="0.2">
      <c r="B28" s="31"/>
      <c r="C28" s="31"/>
      <c r="D28" s="31"/>
      <c r="G28" s="32"/>
      <c r="H28" s="32"/>
      <c r="I28" s="32"/>
      <c r="J28" s="32"/>
    </row>
    <row r="29" spans="1:14" hidden="1" x14ac:dyDescent="0.2">
      <c r="A29" s="25" t="e">
        <v>#REF!</v>
      </c>
      <c r="B29" s="25"/>
      <c r="C29" s="6"/>
      <c r="E29" s="25"/>
      <c r="F29" s="25"/>
      <c r="G29" s="25"/>
      <c r="H29" s="25"/>
    </row>
    <row r="30" spans="1:14" hidden="1" x14ac:dyDescent="0.2"/>
    <row r="31" spans="1:14" ht="45" customHeight="1" x14ac:dyDescent="0.2">
      <c r="B31" s="26" t="str">
        <f>B10</f>
        <v>MCA. LUCILA MARÍN SANTOS</v>
      </c>
      <c r="C31" s="26"/>
      <c r="D31" s="26"/>
      <c r="E31" s="12"/>
      <c r="F31" s="12"/>
      <c r="G31" s="26" t="s">
        <v>42</v>
      </c>
      <c r="H31" s="26"/>
      <c r="I31" s="26"/>
      <c r="J31" s="26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4:N24"/>
    <mergeCell ref="B28:D28"/>
    <mergeCell ref="G28:J28"/>
    <mergeCell ref="B27:D27"/>
    <mergeCell ref="G27:J27"/>
    <mergeCell ref="A29:B29"/>
    <mergeCell ref="E29:H29"/>
    <mergeCell ref="B31:D31"/>
    <mergeCell ref="G31:J31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zoomScale="85" zoomScaleNormal="85" zoomScaleSheetLayoutView="100" workbookViewId="0">
      <selection activeCell="B17" sqref="B17"/>
    </sheetView>
  </sheetViews>
  <sheetFormatPr baseColWidth="10" defaultColWidth="11.42578125" defaultRowHeight="12.75" x14ac:dyDescent="0.2"/>
  <cols>
    <col min="1" max="1" width="31.7109375" style="1" customWidth="1"/>
    <col min="2" max="2" width="4.7109375" style="1" bestFit="1" customWidth="1"/>
    <col min="3" max="3" width="9.425781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0" t="s">
        <v>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x14ac:dyDescent="0.2">
      <c r="A6" s="41" t="s">
        <v>2</v>
      </c>
      <c r="B6" s="41"/>
      <c r="C6" s="41"/>
      <c r="D6" s="41"/>
      <c r="E6" s="42" t="s">
        <v>32</v>
      </c>
      <c r="F6" s="42"/>
      <c r="G6" s="42"/>
      <c r="H6" s="42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2">
        <v>3</v>
      </c>
      <c r="C8" s="32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8" t="s">
        <v>7</v>
      </c>
      <c r="J8" s="38"/>
      <c r="K8" s="38"/>
      <c r="L8" s="32" t="str">
        <f>'1'!L8</f>
        <v>Agosto - Diciembre 2025</v>
      </c>
      <c r="M8" s="32"/>
      <c r="N8" s="32"/>
    </row>
    <row r="10" spans="1:14" x14ac:dyDescent="0.2">
      <c r="A10" s="4" t="s">
        <v>8</v>
      </c>
      <c r="B10" s="32" t="str">
        <f>'1'!B10</f>
        <v>MCA. LUCILA MARÍN SANTOS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6" t="s">
        <v>10</v>
      </c>
      <c r="C12" s="36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33" t="s">
        <v>21</v>
      </c>
    </row>
    <row r="13" spans="1:14" x14ac:dyDescent="0.2">
      <c r="A13" s="40"/>
      <c r="B13" s="37"/>
      <c r="C13" s="37"/>
      <c r="D13" s="28"/>
      <c r="E13" s="28"/>
      <c r="F13" s="16" t="s">
        <v>22</v>
      </c>
      <c r="G13" s="16" t="s">
        <v>23</v>
      </c>
      <c r="H13" s="28"/>
      <c r="I13" s="28"/>
      <c r="J13" s="28"/>
      <c r="K13" s="28"/>
      <c r="L13" s="28"/>
      <c r="M13" s="28"/>
      <c r="N13" s="34"/>
    </row>
    <row r="14" spans="1:14" s="10" customFormat="1" ht="25.5" x14ac:dyDescent="0.2">
      <c r="A14" s="7" t="s">
        <v>34</v>
      </c>
      <c r="B14" s="8"/>
      <c r="C14" s="8" t="s">
        <v>37</v>
      </c>
      <c r="D14" s="8" t="s">
        <v>38</v>
      </c>
      <c r="E14" s="8">
        <v>14</v>
      </c>
      <c r="F14" s="8">
        <v>13</v>
      </c>
      <c r="G14" s="8"/>
      <c r="H14" s="9"/>
      <c r="I14" s="8"/>
      <c r="J14" s="9"/>
      <c r="K14" s="8"/>
      <c r="L14" s="9"/>
      <c r="M14" s="8"/>
      <c r="N14" s="14"/>
    </row>
    <row r="15" spans="1:14" s="10" customFormat="1" ht="25.5" x14ac:dyDescent="0.2">
      <c r="A15" s="7" t="s">
        <v>34</v>
      </c>
      <c r="B15" s="8"/>
      <c r="C15" s="8" t="s">
        <v>39</v>
      </c>
      <c r="D15" s="8" t="s">
        <v>38</v>
      </c>
      <c r="E15" s="8">
        <v>17</v>
      </c>
      <c r="F15" s="8">
        <v>16</v>
      </c>
      <c r="G15" s="8"/>
      <c r="H15" s="9"/>
      <c r="I15" s="8"/>
      <c r="J15" s="9"/>
      <c r="K15" s="8"/>
      <c r="L15" s="9"/>
      <c r="M15" s="8"/>
      <c r="N15" s="14"/>
    </row>
    <row r="16" spans="1:14" s="10" customFormat="1" ht="25.5" x14ac:dyDescent="0.2">
      <c r="A16" s="7" t="s">
        <v>35</v>
      </c>
      <c r="B16" s="8"/>
      <c r="C16" s="8" t="s">
        <v>40</v>
      </c>
      <c r="D16" s="8" t="s">
        <v>38</v>
      </c>
      <c r="E16" s="8">
        <v>14</v>
      </c>
      <c r="F16" s="8">
        <v>0</v>
      </c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7" t="s">
        <v>36</v>
      </c>
      <c r="B17" s="8"/>
      <c r="C17" s="8" t="s">
        <v>41</v>
      </c>
      <c r="D17" s="8" t="s">
        <v>38</v>
      </c>
      <c r="E17" s="8">
        <v>33</v>
      </c>
      <c r="F17" s="8">
        <v>22</v>
      </c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s="10" customFormat="1" x14ac:dyDescent="0.2">
      <c r="A22" s="8"/>
      <c r="B22" s="8"/>
      <c r="C22" s="8"/>
      <c r="D22" s="8"/>
      <c r="E22" s="8"/>
      <c r="F22" s="8"/>
      <c r="G22" s="8"/>
      <c r="H22" s="9"/>
      <c r="I22" s="8"/>
      <c r="J22" s="9"/>
      <c r="K22" s="8"/>
      <c r="L22" s="9"/>
      <c r="M22" s="8"/>
      <c r="N22" s="14"/>
    </row>
    <row r="23" spans="1:14" s="10" customFormat="1" x14ac:dyDescent="0.2">
      <c r="A23" s="8"/>
      <c r="B23" s="8"/>
      <c r="C23" s="8"/>
      <c r="D23" s="8"/>
      <c r="E23" s="8"/>
      <c r="F23" s="8"/>
      <c r="G23" s="8"/>
      <c r="H23" s="9"/>
      <c r="I23" s="8"/>
      <c r="J23" s="9"/>
      <c r="K23" s="8"/>
      <c r="L23" s="9"/>
      <c r="M23" s="8"/>
      <c r="N23" s="14"/>
    </row>
    <row r="24" spans="1:14" s="10" customFormat="1" x14ac:dyDescent="0.2">
      <c r="A24" s="8"/>
      <c r="B24" s="8"/>
      <c r="C24" s="8"/>
      <c r="D24" s="8"/>
      <c r="E24" s="8"/>
      <c r="F24" s="8"/>
      <c r="G24" s="8"/>
      <c r="H24" s="9"/>
      <c r="I24" s="8"/>
      <c r="J24" s="9"/>
      <c r="K24" s="8"/>
      <c r="L24" s="9"/>
      <c r="M24" s="8"/>
      <c r="N24" s="14"/>
    </row>
    <row r="25" spans="1:14" s="10" customFormat="1" x14ac:dyDescent="0.2">
      <c r="A25" s="8"/>
      <c r="B25" s="8"/>
      <c r="C25" s="8"/>
      <c r="D25" s="8"/>
      <c r="E25" s="8"/>
      <c r="F25" s="8"/>
      <c r="G25" s="8"/>
      <c r="H25" s="9"/>
      <c r="I25" s="8"/>
      <c r="J25" s="9"/>
      <c r="K25" s="8"/>
      <c r="L25" s="9"/>
      <c r="M25" s="8"/>
      <c r="N25" s="14"/>
    </row>
    <row r="26" spans="1:14" s="10" customFormat="1" x14ac:dyDescent="0.2">
      <c r="A26" s="8"/>
      <c r="B26" s="8"/>
      <c r="C26" s="8"/>
      <c r="D26" s="8"/>
      <c r="E26" s="8"/>
      <c r="F26" s="8"/>
      <c r="G26" s="8"/>
      <c r="H26" s="9"/>
      <c r="I26" s="8"/>
      <c r="J26" s="9"/>
      <c r="K26" s="8"/>
      <c r="L26" s="9"/>
      <c r="M26" s="8"/>
      <c r="N26" s="14"/>
    </row>
    <row r="27" spans="1:14" s="10" customFormat="1" ht="16.5" customHeight="1" x14ac:dyDescent="0.2">
      <c r="A27" s="8"/>
      <c r="B27" s="8"/>
      <c r="C27" s="8"/>
      <c r="D27" s="8"/>
      <c r="E27" s="8"/>
      <c r="F27" s="8"/>
      <c r="G27" s="8"/>
      <c r="H27" s="9"/>
      <c r="I27" s="8"/>
      <c r="J27" s="9"/>
      <c r="K27" s="8"/>
      <c r="L27" s="9"/>
      <c r="M27" s="8"/>
      <c r="N27" s="14"/>
    </row>
    <row r="28" spans="1:14" ht="13.5" thickBot="1" x14ac:dyDescent="0.25">
      <c r="A28" s="17" t="s">
        <v>24</v>
      </c>
      <c r="B28" s="18" t="s">
        <v>25</v>
      </c>
      <c r="C28" s="18" t="s">
        <v>25</v>
      </c>
      <c r="D28" s="18" t="s">
        <v>25</v>
      </c>
      <c r="E28" s="18">
        <f>SUM(E14:E27)</f>
        <v>78</v>
      </c>
      <c r="F28" s="18">
        <f>SUM(F14:F27)</f>
        <v>51</v>
      </c>
      <c r="G28" s="18">
        <f>SUM(G14:G27)</f>
        <v>0</v>
      </c>
      <c r="H28" s="19">
        <f>SUM(F28:G28)/E28</f>
        <v>0.65384615384615385</v>
      </c>
      <c r="I28" s="18">
        <f t="shared" ref="I28" si="0">(E28-SUM(F28:G28))-K28</f>
        <v>27</v>
      </c>
      <c r="J28" s="19">
        <f t="shared" ref="J28" si="1">I28/E28</f>
        <v>0.34615384615384615</v>
      </c>
      <c r="K28" s="18">
        <f>SUM(K14:K27)</f>
        <v>0</v>
      </c>
      <c r="L28" s="19">
        <f t="shared" ref="L28" si="2">K28/E28</f>
        <v>0</v>
      </c>
      <c r="M28" s="18" t="e">
        <f>AVERAGE(M14:M27)</f>
        <v>#DIV/0!</v>
      </c>
      <c r="N28" s="20" t="e">
        <f>AVERAGE(N14:N27)</f>
        <v>#DIV/0!</v>
      </c>
    </row>
    <row r="30" spans="1:14" ht="120" customHeight="1" x14ac:dyDescent="0.2">
      <c r="A30" s="35" t="s">
        <v>26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2" spans="1:14" x14ac:dyDescent="0.2">
      <c r="A32" s="11"/>
    </row>
    <row r="33" spans="1:10" x14ac:dyDescent="0.2">
      <c r="B33" s="29" t="s">
        <v>27</v>
      </c>
      <c r="C33" s="29"/>
      <c r="D33" s="29"/>
      <c r="G33" s="30" t="s">
        <v>28</v>
      </c>
      <c r="H33" s="30"/>
      <c r="I33" s="30"/>
      <c r="J33" s="30"/>
    </row>
    <row r="34" spans="1:10" ht="62.25" customHeight="1" x14ac:dyDescent="0.2">
      <c r="B34" s="31"/>
      <c r="C34" s="31"/>
      <c r="D34" s="31"/>
      <c r="G34" s="32"/>
      <c r="H34" s="32"/>
      <c r="I34" s="32"/>
      <c r="J34" s="32"/>
    </row>
    <row r="35" spans="1:10" hidden="1" x14ac:dyDescent="0.2">
      <c r="A35" s="25" t="e">
        <v>#REF!</v>
      </c>
      <c r="B35" s="25"/>
      <c r="C35" s="6"/>
      <c r="E35" s="25"/>
      <c r="F35" s="25"/>
      <c r="G35" s="25"/>
      <c r="H35" s="25"/>
    </row>
    <row r="36" spans="1:10" hidden="1" x14ac:dyDescent="0.2"/>
    <row r="37" spans="1:10" ht="45" customHeight="1" x14ac:dyDescent="0.2">
      <c r="B37" s="26" t="str">
        <f>B10</f>
        <v>MCA. LUCILA MARÍN SANTOS</v>
      </c>
      <c r="C37" s="26"/>
      <c r="D37" s="26"/>
      <c r="E37" s="12"/>
      <c r="F37" s="12"/>
      <c r="G37" s="26" t="s">
        <v>42</v>
      </c>
      <c r="H37" s="26"/>
      <c r="I37" s="26"/>
      <c r="J37" s="26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zoomScale="85" zoomScaleNormal="85" zoomScaleSheetLayoutView="100" workbookViewId="0">
      <selection activeCell="B17" sqref="B17"/>
    </sheetView>
  </sheetViews>
  <sheetFormatPr baseColWidth="10" defaultColWidth="11.42578125" defaultRowHeight="12.75" x14ac:dyDescent="0.2"/>
  <cols>
    <col min="1" max="1" width="38.5703125" style="1" bestFit="1" customWidth="1"/>
    <col min="2" max="2" width="6.570312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7" width="7.5703125" style="1" customWidth="1"/>
    <col min="8" max="8" width="8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0" t="s">
        <v>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x14ac:dyDescent="0.2">
      <c r="A6" s="41" t="s">
        <v>2</v>
      </c>
      <c r="B6" s="41"/>
      <c r="C6" s="41"/>
      <c r="D6" s="41"/>
      <c r="E6" s="42" t="s">
        <v>32</v>
      </c>
      <c r="F6" s="42"/>
      <c r="G6" s="42"/>
      <c r="H6" s="42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2" t="s">
        <v>29</v>
      </c>
      <c r="C8" s="32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8" t="s">
        <v>7</v>
      </c>
      <c r="J8" s="38"/>
      <c r="K8" s="38"/>
      <c r="L8" s="32" t="str">
        <f>'1'!L8</f>
        <v>Agosto - Diciembre 2025</v>
      </c>
      <c r="M8" s="32"/>
      <c r="N8" s="32"/>
    </row>
    <row r="10" spans="1:14" x14ac:dyDescent="0.2">
      <c r="A10" s="4" t="s">
        <v>8</v>
      </c>
      <c r="B10" s="32" t="str">
        <f>'1'!B10</f>
        <v>MCA. LUCILA MARÍN SANTOS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6" t="s">
        <v>10</v>
      </c>
      <c r="C12" s="36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33" t="s">
        <v>21</v>
      </c>
    </row>
    <row r="13" spans="1:14" x14ac:dyDescent="0.2">
      <c r="A13" s="40"/>
      <c r="B13" s="37"/>
      <c r="C13" s="37"/>
      <c r="D13" s="28"/>
      <c r="E13" s="28"/>
      <c r="F13" s="16" t="s">
        <v>22</v>
      </c>
      <c r="G13" s="16" t="s">
        <v>23</v>
      </c>
      <c r="H13" s="28"/>
      <c r="I13" s="28"/>
      <c r="J13" s="28"/>
      <c r="K13" s="28"/>
      <c r="L13" s="28"/>
      <c r="M13" s="28"/>
      <c r="N13" s="34"/>
    </row>
    <row r="14" spans="1:14" s="10" customFormat="1" ht="25.5" x14ac:dyDescent="0.2">
      <c r="A14" s="7" t="s">
        <v>34</v>
      </c>
      <c r="B14" s="8"/>
      <c r="C14" s="8" t="s">
        <v>37</v>
      </c>
      <c r="D14" s="8" t="s">
        <v>38</v>
      </c>
      <c r="E14" s="8">
        <v>14</v>
      </c>
      <c r="F14" s="8">
        <v>13</v>
      </c>
      <c r="G14" s="8"/>
      <c r="H14" s="9">
        <v>0.95</v>
      </c>
      <c r="I14" s="8">
        <f t="shared" ref="I14:I21" si="0">(E14-SUM(F14:G14))-K14</f>
        <v>1</v>
      </c>
      <c r="J14" s="9">
        <f t="shared" ref="J14:J21" si="1">I14/E14</f>
        <v>7.1428571428571425E-2</v>
      </c>
      <c r="K14" s="8">
        <v>0</v>
      </c>
      <c r="L14" s="9">
        <f t="shared" ref="L14:L21" si="2">K14/E14</f>
        <v>0</v>
      </c>
      <c r="M14" s="8">
        <v>80</v>
      </c>
      <c r="N14" s="14">
        <v>0.35</v>
      </c>
    </row>
    <row r="15" spans="1:14" s="10" customFormat="1" ht="25.5" x14ac:dyDescent="0.2">
      <c r="A15" s="7" t="s">
        <v>34</v>
      </c>
      <c r="B15" s="8"/>
      <c r="C15" s="8" t="s">
        <v>39</v>
      </c>
      <c r="D15" s="8" t="s">
        <v>38</v>
      </c>
      <c r="E15" s="8">
        <v>17</v>
      </c>
      <c r="F15" s="8">
        <v>16</v>
      </c>
      <c r="G15" s="8"/>
      <c r="H15" s="9">
        <f t="shared" ref="H15" si="3">F15/E15</f>
        <v>0.94117647058823528</v>
      </c>
      <c r="I15" s="8">
        <f t="shared" si="0"/>
        <v>1</v>
      </c>
      <c r="J15" s="9">
        <f t="shared" si="1"/>
        <v>5.8823529411764705E-2</v>
      </c>
      <c r="K15" s="8"/>
      <c r="L15" s="9">
        <f t="shared" si="2"/>
        <v>0</v>
      </c>
      <c r="M15" s="8"/>
      <c r="N15" s="14"/>
    </row>
    <row r="16" spans="1:14" s="10" customFormat="1" ht="25.5" x14ac:dyDescent="0.2">
      <c r="A16" s="7" t="s">
        <v>35</v>
      </c>
      <c r="B16" s="8"/>
      <c r="C16" s="8" t="s">
        <v>40</v>
      </c>
      <c r="D16" s="8" t="s">
        <v>38</v>
      </c>
      <c r="E16" s="8">
        <v>14</v>
      </c>
      <c r="F16" s="8">
        <v>0</v>
      </c>
      <c r="G16" s="8"/>
      <c r="H16" s="9"/>
      <c r="I16" s="8"/>
      <c r="J16" s="9"/>
      <c r="K16" s="8"/>
      <c r="L16" s="9"/>
      <c r="M16" s="8"/>
      <c r="N16" s="14"/>
    </row>
    <row r="17" spans="1:14" s="10" customFormat="1" ht="25.5" x14ac:dyDescent="0.2">
      <c r="A17" s="7" t="s">
        <v>36</v>
      </c>
      <c r="B17" s="8"/>
      <c r="C17" s="8" t="s">
        <v>41</v>
      </c>
      <c r="D17" s="8" t="s">
        <v>38</v>
      </c>
      <c r="E17" s="8">
        <v>33</v>
      </c>
      <c r="F17" s="8">
        <v>22</v>
      </c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17" t="s">
        <v>24</v>
      </c>
      <c r="B21" s="18" t="s">
        <v>25</v>
      </c>
      <c r="C21" s="18" t="s">
        <v>25</v>
      </c>
      <c r="D21" s="18" t="s">
        <v>25</v>
      </c>
      <c r="E21" s="18">
        <f>SUM(E14:E20)</f>
        <v>78</v>
      </c>
      <c r="F21" s="18">
        <f>SUM(F14:F20)</f>
        <v>51</v>
      </c>
      <c r="G21" s="18">
        <f>SUM(G14:G20)</f>
        <v>0</v>
      </c>
      <c r="H21" s="19">
        <f>SUM(F21:G21)/E21</f>
        <v>0.65384615384615385</v>
      </c>
      <c r="I21" s="18">
        <f t="shared" si="0"/>
        <v>27</v>
      </c>
      <c r="J21" s="19">
        <f t="shared" si="1"/>
        <v>0.34615384615384615</v>
      </c>
      <c r="K21" s="18">
        <f>SUM(K14:K20)</f>
        <v>0</v>
      </c>
      <c r="L21" s="19">
        <f t="shared" si="2"/>
        <v>0</v>
      </c>
      <c r="M21" s="18">
        <f>AVERAGE(M14:M20)</f>
        <v>80</v>
      </c>
      <c r="N21" s="20">
        <f>AVERAGE(N14:N20)</f>
        <v>0.35</v>
      </c>
    </row>
    <row r="23" spans="1:14" ht="120" customHeight="1" x14ac:dyDescent="0.2">
      <c r="A23" s="35" t="s">
        <v>26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5" spans="1:14" x14ac:dyDescent="0.2">
      <c r="A25" s="11"/>
    </row>
    <row r="26" spans="1:14" x14ac:dyDescent="0.2">
      <c r="B26" s="29" t="s">
        <v>27</v>
      </c>
      <c r="C26" s="29"/>
      <c r="D26" s="29"/>
      <c r="G26" s="30" t="s">
        <v>28</v>
      </c>
      <c r="H26" s="30"/>
      <c r="I26" s="30"/>
      <c r="J26" s="30"/>
    </row>
    <row r="27" spans="1:14" ht="62.25" customHeight="1" x14ac:dyDescent="0.2">
      <c r="B27" s="31"/>
      <c r="C27" s="31"/>
      <c r="D27" s="31"/>
      <c r="G27" s="32"/>
      <c r="H27" s="32"/>
      <c r="I27" s="32"/>
      <c r="J27" s="32"/>
    </row>
    <row r="28" spans="1:14" hidden="1" x14ac:dyDescent="0.2">
      <c r="A28" s="25" t="e">
        <v>#REF!</v>
      </c>
      <c r="B28" s="25"/>
      <c r="C28" s="6"/>
      <c r="E28" s="25"/>
      <c r="F28" s="25"/>
      <c r="G28" s="25"/>
      <c r="H28" s="25"/>
    </row>
    <row r="29" spans="1:14" hidden="1" x14ac:dyDescent="0.2"/>
    <row r="30" spans="1:14" ht="45" customHeight="1" x14ac:dyDescent="0.2">
      <c r="B30" s="26" t="str">
        <f>B10</f>
        <v>MCA. LUCILA MARÍN SANTOS</v>
      </c>
      <c r="C30" s="26"/>
      <c r="D30" s="26"/>
      <c r="E30" s="12"/>
      <c r="F30" s="12"/>
      <c r="G30" s="26" t="s">
        <v>42</v>
      </c>
      <c r="H30" s="26"/>
      <c r="I30" s="26"/>
      <c r="J30" s="26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3:N23"/>
    <mergeCell ref="B27:D27"/>
    <mergeCell ref="G27:J27"/>
    <mergeCell ref="B26:D26"/>
    <mergeCell ref="G26:J26"/>
    <mergeCell ref="A28:B28"/>
    <mergeCell ref="E28:H28"/>
    <mergeCell ref="B30:D30"/>
    <mergeCell ref="G30:J30"/>
    <mergeCell ref="M12:M13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2023-03-25T03:30:28Z</cp:lastPrinted>
  <dcterms:created xsi:type="dcterms:W3CDTF">2021-11-22T14:45:25Z</dcterms:created>
  <dcterms:modified xsi:type="dcterms:W3CDTF">2025-10-30T00:33:56Z</dcterms:modified>
  <cp:category/>
  <cp:contentStatus/>
</cp:coreProperties>
</file>