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"/>
    </mc:Choice>
  </mc:AlternateContent>
  <xr:revisionPtr revIDLastSave="0" documentId="13_ncr:1_{54E5A170-677B-45BF-ABD7-BA66876AED6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2" l="1"/>
  <c r="L16" i="22"/>
  <c r="L15" i="22"/>
  <c r="L14" i="22"/>
  <c r="D16" i="22"/>
  <c r="D17" i="22"/>
  <c r="C16" i="22"/>
  <c r="L17" i="10" l="1"/>
  <c r="L16" i="10"/>
  <c r="L15" i="10"/>
  <c r="L14" i="10"/>
  <c r="E15" i="22"/>
  <c r="D15" i="22"/>
  <c r="C15" i="22"/>
  <c r="E14" i="22"/>
  <c r="D14" i="22"/>
  <c r="C14" i="22"/>
  <c r="N21" i="10"/>
  <c r="M21" i="10"/>
  <c r="F21" i="10" l="1"/>
  <c r="E21" i="10"/>
  <c r="N21" i="25"/>
  <c r="M21" i="25"/>
  <c r="K21" i="25"/>
  <c r="G21" i="25"/>
  <c r="F21" i="25"/>
  <c r="I15" i="25"/>
  <c r="J15" i="25" s="1"/>
  <c r="I14" i="25"/>
  <c r="J14" i="25" s="1"/>
  <c r="B10" i="25"/>
  <c r="B30" i="25" s="1"/>
  <c r="L8" i="25"/>
  <c r="H8" i="25"/>
  <c r="E8" i="25"/>
  <c r="N28" i="23"/>
  <c r="M28" i="23"/>
  <c r="K28" i="23"/>
  <c r="G28" i="23"/>
  <c r="F28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<sst xmlns="http://schemas.openxmlformats.org/spreadsheetml/2006/main" count="189" uniqueCount="45">
  <si>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</si>
  <si>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</si>
  <si>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</si>
  <si>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</si>
  <si>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</si>
  <si>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</si>
  <si>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</si>
  <si>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</si>
  <si>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</si>
  <si>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</si>
  <si>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</si>
  <si>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</si>
  <si>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</si>
  <si>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</si>
  <si>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</si>
  <si>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</si>
  <si>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</si>
  <si>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</si>
  <si>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</si>
  <si>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</si>
  <si>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</si>
  <si>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</si>
  <si>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</si>
  <si>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</si>
  <si>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</si>
  <si>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</si>
  <si>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</si>
  <si>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</si>
  <si>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</si>
  <si>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</si>
  <si>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</si>
  <si>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Agosto - Diciembre 2025</t>
  </si>
  <si>
    <t xml:space="preserve">LICENCIATURA EN ADMINISTRACIÓN </t>
  </si>
  <si>
    <t>MCA. LUCILA MARÍN SANTOS</t>
  </si>
  <si>
    <t>FUNDAMENTOS DE INVESTIGACIÓN</t>
  </si>
  <si>
    <t>TEORIA GENERAL DE LA ADMÓN.</t>
  </si>
  <si>
    <t>DESARROLLO ORGANIZACIONAL</t>
  </si>
  <si>
    <t>105 B</t>
  </si>
  <si>
    <t>DLA</t>
  </si>
  <si>
    <t>305 B</t>
  </si>
  <si>
    <t>LA. RENATA RAMOS MORENO</t>
  </si>
  <si>
    <t>305 A</t>
  </si>
  <si>
    <t>II</t>
  </si>
  <si>
    <t>III</t>
  </si>
  <si>
    <t>105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</si>
</sst>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opLeftCell="A12" zoomScaleNormal="100" zoomScaleSheetLayoutView="100" workbookViewId="0">
      <selection activeCell="C17" sqref="C17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32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7" t="s">
        <v>4</v>
      </c>
      <c r="C8" s="37"/>
      <c r="D8" s="13" t="s">
        <v>5</v>
      </c>
      <c r="E8" s="5">
        <v>4</v>
      </c>
      <c r="G8" s="4" t="s">
        <v>6</v>
      </c>
      <c r="H8" s="5">
        <v>3</v>
      </c>
      <c r="I8" s="36" t="s">
        <v>7</v>
      </c>
      <c r="J8" s="36"/>
      <c r="K8" s="36"/>
      <c r="L8" s="37" t="s">
        <v>31</v>
      </c>
      <c r="M8" s="37"/>
      <c r="N8" s="37"/>
    </row>
    <row r="10" spans="1:14" x14ac:dyDescent="0.2">
      <c r="A10" s="4" t="s">
        <v>8</v>
      </c>
      <c r="B10" s="37" t="s">
        <v>33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7" customHeight="1" x14ac:dyDescent="0.2">
      <c r="A14" s="7" t="s">
        <v>34</v>
      </c>
      <c r="B14" s="8" t="s">
        <v>42</v>
      </c>
      <c r="C14" s="8" t="s">
        <v>37</v>
      </c>
      <c r="D14" s="8" t="s">
        <v>38</v>
      </c>
      <c r="E14" s="8">
        <v>14</v>
      </c>
      <c r="F14" s="8">
        <v>13</v>
      </c>
      <c r="G14" s="8">
        <v>0</v>
      </c>
      <c r="H14" s="9"/>
      <c r="I14" s="8">
        <v>1</v>
      </c>
      <c r="J14" s="9">
        <v>7.0000000000000007E-2</v>
      </c>
      <c r="K14" s="8">
        <v>0</v>
      </c>
      <c r="L14" s="9">
        <f t="shared" ref="L14:L17" si="0">K14/E14</f>
        <v>0</v>
      </c>
      <c r="M14" s="8">
        <v>74</v>
      </c>
      <c r="N14" s="14">
        <v>0.93</v>
      </c>
    </row>
    <row r="15" spans="1:14" s="10" customFormat="1" ht="25.5" x14ac:dyDescent="0.2">
      <c r="A15" s="7" t="s">
        <v>34</v>
      </c>
      <c r="B15" s="8" t="s">
        <v>42</v>
      </c>
      <c r="C15" s="8" t="s">
        <v>44</v>
      </c>
      <c r="D15" s="8" t="s">
        <v>38</v>
      </c>
      <c r="E15" s="8">
        <v>17</v>
      </c>
      <c r="F15" s="8">
        <v>16</v>
      </c>
      <c r="G15" s="8">
        <v>0</v>
      </c>
      <c r="H15" s="9"/>
      <c r="I15" s="8">
        <v>1</v>
      </c>
      <c r="J15" s="9">
        <v>0.06</v>
      </c>
      <c r="K15" s="8">
        <v>0</v>
      </c>
      <c r="L15" s="9">
        <f t="shared" si="0"/>
        <v>0</v>
      </c>
      <c r="M15" s="8">
        <v>75</v>
      </c>
      <c r="N15" s="14">
        <v>0.94</v>
      </c>
    </row>
    <row r="16" spans="1:14" s="10" customFormat="1" ht="25.5" x14ac:dyDescent="0.2">
      <c r="A16" s="7" t="s">
        <v>35</v>
      </c>
      <c r="B16" s="8" t="s">
        <v>21</v>
      </c>
      <c r="C16" s="8" t="s">
        <v>37</v>
      </c>
      <c r="D16" s="8" t="s">
        <v>38</v>
      </c>
      <c r="E16" s="8">
        <v>14</v>
      </c>
      <c r="F16" s="8">
        <v>13</v>
      </c>
      <c r="G16" s="8">
        <v>0</v>
      </c>
      <c r="H16" s="9"/>
      <c r="I16" s="8">
        <v>1</v>
      </c>
      <c r="J16" s="9">
        <v>7.0000000000000007E-2</v>
      </c>
      <c r="K16" s="8">
        <v>0</v>
      </c>
      <c r="L16" s="9">
        <f t="shared" si="0"/>
        <v>0</v>
      </c>
      <c r="M16" s="8">
        <v>73</v>
      </c>
      <c r="N16" s="14">
        <v>0.79</v>
      </c>
    </row>
    <row r="17" spans="1:14" s="10" customFormat="1" ht="25.5" x14ac:dyDescent="0.2">
      <c r="A17" s="7" t="s">
        <v>36</v>
      </c>
      <c r="B17" s="8" t="s">
        <v>42</v>
      </c>
      <c r="C17" s="8" t="s">
        <v>39</v>
      </c>
      <c r="D17" s="8" t="s">
        <v>38</v>
      </c>
      <c r="E17" s="8">
        <v>33</v>
      </c>
      <c r="F17" s="8">
        <v>29</v>
      </c>
      <c r="G17" s="8">
        <v>0</v>
      </c>
      <c r="H17" s="9"/>
      <c r="I17" s="8">
        <v>4</v>
      </c>
      <c r="J17" s="9">
        <v>0.88</v>
      </c>
      <c r="K17" s="8">
        <v>0</v>
      </c>
      <c r="L17" s="9">
        <f t="shared" si="0"/>
        <v>0</v>
      </c>
      <c r="M17" s="8">
        <v>67</v>
      </c>
      <c r="N17" s="14">
        <v>0.73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1" t="s">
        <v>24</v>
      </c>
      <c r="B21" s="22" t="s">
        <v>25</v>
      </c>
      <c r="C21" s="22" t="s">
        <v>25</v>
      </c>
      <c r="D21" s="22" t="s">
        <v>25</v>
      </c>
      <c r="E21" s="22">
        <f>SUM(E14:E20)</f>
        <v>78</v>
      </c>
      <c r="F21" s="22">
        <f>SUM(F14:F17)</f>
        <v>71</v>
      </c>
      <c r="G21" s="22"/>
      <c r="H21" s="23"/>
      <c r="I21" s="22">
        <f>(E21-SUM(F21:G21))-K21</f>
        <v>7</v>
      </c>
      <c r="J21" s="23"/>
      <c r="K21" s="22">
        <f>SUM(K14:K20)</f>
        <v>0</v>
      </c>
      <c r="L21" s="23">
        <f t="shared" ref="L21" si="1">K21/E21</f>
        <v>0</v>
      </c>
      <c r="M21" s="22">
        <f>SUM(M14:M17)/4</f>
        <v>72.25</v>
      </c>
      <c r="N21" s="24">
        <f>SUM(N14:N17)/4</f>
        <v>0.84750000000000003</v>
      </c>
    </row>
    <row r="23" spans="1:14" ht="120" customHeight="1" x14ac:dyDescent="0.2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1:14" x14ac:dyDescent="0.2">
      <c r="A25" s="11"/>
    </row>
    <row r="26" spans="1:14" x14ac:dyDescent="0.2">
      <c r="B26" s="40" t="s">
        <v>27</v>
      </c>
      <c r="C26" s="40"/>
      <c r="D26" s="40"/>
      <c r="G26" s="25" t="s">
        <v>28</v>
      </c>
      <c r="H26" s="25"/>
      <c r="I26" s="25"/>
      <c r="J26" s="25"/>
    </row>
    <row r="27" spans="1:14" ht="62.25" customHeight="1" x14ac:dyDescent="0.2">
      <c r="B27" s="41"/>
      <c r="C27" s="41"/>
      <c r="D27" s="41"/>
      <c r="G27" s="37"/>
      <c r="H27" s="37"/>
      <c r="I27" s="37"/>
      <c r="J27" s="37"/>
    </row>
    <row r="28" spans="1:14" hidden="1" x14ac:dyDescent="0.2">
      <c r="A28" s="42" t="e">
        <v>#REF!</v>
      </c>
      <c r="B28" s="42"/>
      <c r="C28" s="6"/>
      <c r="E28" s="42"/>
      <c r="F28" s="42"/>
      <c r="G28" s="42"/>
      <c r="H28" s="42"/>
    </row>
    <row r="29" spans="1:14" hidden="1" x14ac:dyDescent="0.2"/>
    <row r="30" spans="1:14" ht="45" customHeight="1" x14ac:dyDescent="0.2">
      <c r="B30" s="43" t="str">
        <f>B10</f>
        <v>MCA. LUCILA MARÍN SANTOS</v>
      </c>
      <c r="C30" s="43"/>
      <c r="D30" s="43"/>
      <c r="E30" s="12"/>
      <c r="F30" s="12"/>
      <c r="G30" s="43" t="s">
        <v>40</v>
      </c>
      <c r="H30" s="43"/>
      <c r="I30" s="43"/>
      <c r="J30" s="43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opLeftCell="A9" zoomScale="85" zoomScaleNormal="85" zoomScaleSheetLayoutView="100" workbookViewId="0">
      <selection activeCell="B14" sqref="B14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32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7">
        <v>2</v>
      </c>
      <c r="C8" s="37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2">
      <c r="A10" s="4" t="s">
        <v>8</v>
      </c>
      <c r="B10" s="37" t="str">
        <f>'1'!B10</f>
        <v>MCA. LUCILA MARÍN SANTOS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7" customHeight="1" x14ac:dyDescent="0.2">
      <c r="A14" s="7" t="s">
        <v>34</v>
      </c>
      <c r="B14" s="8"/>
      <c r="C14" s="8" t="str">
        <f>'1'!C14</f>
        <v>105 B</v>
      </c>
      <c r="D14" s="8" t="str">
        <f>'1'!D14</f>
        <v>DLA</v>
      </c>
      <c r="E14" s="8">
        <f>'1'!E14</f>
        <v>14</v>
      </c>
      <c r="F14" s="8">
        <v>13</v>
      </c>
      <c r="G14" s="8">
        <v>0</v>
      </c>
      <c r="H14" s="9"/>
      <c r="I14" s="8">
        <v>1</v>
      </c>
      <c r="J14" s="9">
        <v>7.0000000000000007E-2</v>
      </c>
      <c r="K14" s="8">
        <v>0</v>
      </c>
      <c r="L14" s="9">
        <f t="shared" ref="L14:L17" si="0">K14/E14</f>
        <v>0</v>
      </c>
      <c r="M14" s="8">
        <v>74</v>
      </c>
      <c r="N14" s="14">
        <v>0.93</v>
      </c>
    </row>
    <row r="15" spans="1:14" s="10" customFormat="1" ht="26.25" customHeight="1" x14ac:dyDescent="0.2">
      <c r="A15" s="7" t="s">
        <v>34</v>
      </c>
      <c r="B15" s="8"/>
      <c r="C15" s="8" t="str">
        <f>'1'!C15</f>
        <v>105 C</v>
      </c>
      <c r="D15" s="8" t="str">
        <f>'1'!D15</f>
        <v>DLA</v>
      </c>
      <c r="E15" s="8">
        <f>'1'!E15</f>
        <v>17</v>
      </c>
      <c r="F15" s="8">
        <v>16</v>
      </c>
      <c r="G15" s="8">
        <v>0</v>
      </c>
      <c r="H15" s="9"/>
      <c r="I15" s="8">
        <v>1</v>
      </c>
      <c r="J15" s="9">
        <v>0.06</v>
      </c>
      <c r="K15" s="8">
        <v>0</v>
      </c>
      <c r="L15" s="9">
        <f t="shared" si="0"/>
        <v>0</v>
      </c>
      <c r="M15" s="8">
        <v>75</v>
      </c>
      <c r="N15" s="14">
        <v>0.94</v>
      </c>
    </row>
    <row r="16" spans="1:14" s="10" customFormat="1" ht="27.75" customHeight="1" x14ac:dyDescent="0.2">
      <c r="A16" s="7" t="s">
        <v>35</v>
      </c>
      <c r="B16" s="8"/>
      <c r="C16" s="8" t="str">
        <f>'1'!C16</f>
        <v>105 B</v>
      </c>
      <c r="D16" s="8" t="str">
        <f>'1'!D16</f>
        <v>DLA</v>
      </c>
      <c r="E16" s="8">
        <v>14</v>
      </c>
      <c r="F16" s="8">
        <v>13</v>
      </c>
      <c r="G16" s="8">
        <v>0</v>
      </c>
      <c r="H16" s="9"/>
      <c r="I16" s="8">
        <v>1</v>
      </c>
      <c r="J16" s="9">
        <v>7.0000000000000007E-2</v>
      </c>
      <c r="K16" s="8">
        <v>0</v>
      </c>
      <c r="L16" s="9">
        <f t="shared" si="0"/>
        <v>0</v>
      </c>
      <c r="M16" s="8">
        <v>73</v>
      </c>
      <c r="N16" s="14">
        <v>0.79</v>
      </c>
    </row>
    <row r="17" spans="1:14" s="10" customFormat="1" ht="25.5" x14ac:dyDescent="0.2">
      <c r="A17" s="7" t="s">
        <v>36</v>
      </c>
      <c r="B17" s="8"/>
      <c r="C17" s="8" t="s">
        <v>41</v>
      </c>
      <c r="D17" s="8" t="str">
        <f>'1'!D17</f>
        <v>DLA</v>
      </c>
      <c r="E17" s="8">
        <v>33</v>
      </c>
      <c r="F17" s="8">
        <v>29</v>
      </c>
      <c r="G17" s="8">
        <v>0</v>
      </c>
      <c r="H17" s="9"/>
      <c r="I17" s="8">
        <v>4</v>
      </c>
      <c r="J17" s="9">
        <v>0.88</v>
      </c>
      <c r="K17" s="8">
        <v>0</v>
      </c>
      <c r="L17" s="9">
        <f t="shared" si="0"/>
        <v>0</v>
      </c>
      <c r="M17" s="8">
        <v>67</v>
      </c>
      <c r="N17" s="14">
        <v>0.73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7" t="s">
        <v>24</v>
      </c>
      <c r="B22" s="18" t="s">
        <v>25</v>
      </c>
      <c r="C22" s="18" t="s">
        <v>25</v>
      </c>
      <c r="D22" s="18" t="s">
        <v>25</v>
      </c>
      <c r="E22" s="18">
        <f>SUM(E14:E21)</f>
        <v>78</v>
      </c>
      <c r="F22" s="18">
        <f>SUM(F14:F21)</f>
        <v>71</v>
      </c>
      <c r="G22" s="18">
        <f>SUM(G14:G21)</f>
        <v>0</v>
      </c>
      <c r="H22" s="19">
        <f>SUM(F22:G22)/E22</f>
        <v>0.91025641025641024</v>
      </c>
      <c r="I22" s="18">
        <f t="shared" ref="I22" si="1">(E22-SUM(F22:G22))-K22</f>
        <v>7</v>
      </c>
      <c r="J22" s="19">
        <f t="shared" ref="J22" si="2">I22/E22</f>
        <v>8.9743589743589744E-2</v>
      </c>
      <c r="K22" s="18">
        <f>SUM(K14:K21)</f>
        <v>0</v>
      </c>
      <c r="L22" s="19">
        <f t="shared" ref="L22" si="3">K22/E22</f>
        <v>0</v>
      </c>
      <c r="M22" s="18">
        <f>AVERAGE(M14:M21)</f>
        <v>72.25</v>
      </c>
      <c r="N22" s="20">
        <f>AVERAGE(N14:N21)</f>
        <v>0.84750000000000003</v>
      </c>
    </row>
    <row r="24" spans="1:14" ht="120" customHeight="1" x14ac:dyDescent="0.2">
      <c r="A24" s="33" t="s">
        <v>26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6" spans="1:14" x14ac:dyDescent="0.2">
      <c r="A26" s="11"/>
    </row>
    <row r="27" spans="1:14" x14ac:dyDescent="0.2">
      <c r="B27" s="40" t="s">
        <v>27</v>
      </c>
      <c r="C27" s="40"/>
      <c r="D27" s="40"/>
      <c r="G27" s="25" t="s">
        <v>28</v>
      </c>
      <c r="H27" s="25"/>
      <c r="I27" s="25"/>
      <c r="J27" s="25"/>
    </row>
    <row r="28" spans="1:14" ht="62.25" customHeight="1" x14ac:dyDescent="0.2">
      <c r="B28" s="41"/>
      <c r="C28" s="41"/>
      <c r="D28" s="41"/>
      <c r="G28" s="37"/>
      <c r="H28" s="37"/>
      <c r="I28" s="37"/>
      <c r="J28" s="37"/>
    </row>
    <row r="29" spans="1:14" hidden="1" x14ac:dyDescent="0.2">
      <c r="A29" s="42" t="e">
        <v>#REF!</v>
      </c>
      <c r="B29" s="42"/>
      <c r="C29" s="6"/>
      <c r="E29" s="42"/>
      <c r="F29" s="42"/>
      <c r="G29" s="42"/>
      <c r="H29" s="42"/>
    </row>
    <row r="30" spans="1:14" hidden="1" x14ac:dyDescent="0.2"/>
    <row r="31" spans="1:14" ht="45" customHeight="1" x14ac:dyDescent="0.2">
      <c r="B31" s="43" t="str">
        <f>B10</f>
        <v>MCA. LUCILA MARÍN SANTOS</v>
      </c>
      <c r="C31" s="43"/>
      <c r="D31" s="43"/>
      <c r="E31" s="12"/>
      <c r="F31" s="12"/>
      <c r="G31" s="43" t="s">
        <v>40</v>
      </c>
      <c r="H31" s="43"/>
      <c r="I31" s="43"/>
      <c r="J31" s="43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12" zoomScale="80" zoomScaleNormal="80" zoomScaleSheetLayoutView="100" workbookViewId="0">
      <selection activeCell="M15" sqref="M15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32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7">
        <v>3</v>
      </c>
      <c r="C8" s="37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2">
      <c r="A10" s="4" t="s">
        <v>8</v>
      </c>
      <c r="B10" s="37" t="str">
        <f>'1'!B10</f>
        <v>MCA. LUCILA MARÍN SANTOS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5.5" x14ac:dyDescent="0.2">
      <c r="A14" s="7" t="s">
        <v>34</v>
      </c>
      <c r="B14" s="8" t="s">
        <v>43</v>
      </c>
      <c r="C14" s="8" t="s">
        <v>37</v>
      </c>
      <c r="D14" s="8" t="s">
        <v>38</v>
      </c>
      <c r="E14" s="8">
        <v>14</v>
      </c>
      <c r="F14" s="8">
        <v>13</v>
      </c>
      <c r="G14" s="8"/>
      <c r="H14" s="9"/>
      <c r="I14" s="8">
        <v>1</v>
      </c>
      <c r="J14" s="9">
        <v>0.06</v>
      </c>
      <c r="K14" s="8">
        <v>0</v>
      </c>
      <c r="L14" s="9">
        <v>0</v>
      </c>
      <c r="M14" s="8">
        <v>74</v>
      </c>
      <c r="N14" s="14">
        <v>0.93</v>
      </c>
    </row>
    <row r="15" spans="1:14" s="10" customFormat="1" ht="25.5" x14ac:dyDescent="0.2">
      <c r="A15" s="7" t="s">
        <v>34</v>
      </c>
      <c r="B15" s="8" t="s">
        <v>43</v>
      </c>
      <c r="C15" s="8" t="s">
        <v>44</v>
      </c>
      <c r="D15" s="8" t="s">
        <v>38</v>
      </c>
      <c r="E15" s="8">
        <v>17</v>
      </c>
      <c r="F15" s="8">
        <v>16</v>
      </c>
      <c r="G15" s="8"/>
      <c r="H15" s="9"/>
      <c r="I15" s="8">
        <v>1</v>
      </c>
      <c r="J15" s="9">
        <v>7.0000000000000007E-2</v>
      </c>
      <c r="K15" s="8">
        <v>0</v>
      </c>
      <c r="L15" s="9">
        <v>0</v>
      </c>
      <c r="M15" s="8">
        <v>81</v>
      </c>
      <c r="N15" s="14">
        <v>0.01</v>
      </c>
    </row>
    <row r="16" spans="1:14" s="10" customFormat="1" ht="25.5" x14ac:dyDescent="0.2">
      <c r="A16" s="7" t="s">
        <v>35</v>
      </c>
      <c r="B16" s="8" t="s">
        <v>42</v>
      </c>
      <c r="C16" s="8" t="s">
        <v>37</v>
      </c>
      <c r="D16" s="8" t="s">
        <v>38</v>
      </c>
      <c r="E16" s="8">
        <v>14</v>
      </c>
      <c r="F16" s="8">
        <v>13</v>
      </c>
      <c r="G16" s="8"/>
      <c r="H16" s="9"/>
      <c r="I16" s="8">
        <v>1</v>
      </c>
      <c r="J16" s="9">
        <v>0.06</v>
      </c>
      <c r="K16" s="8">
        <v>0</v>
      </c>
      <c r="L16" s="9">
        <v>0</v>
      </c>
      <c r="M16" s="8">
        <v>74</v>
      </c>
      <c r="N16" s="14">
        <v>0.93</v>
      </c>
    </row>
    <row r="17" spans="1:14" s="10" customFormat="1" x14ac:dyDescent="0.2">
      <c r="A17" s="7" t="s">
        <v>36</v>
      </c>
      <c r="B17" s="8" t="s">
        <v>43</v>
      </c>
      <c r="C17" s="8" t="s">
        <v>39</v>
      </c>
      <c r="D17" s="8" t="s">
        <v>38</v>
      </c>
      <c r="E17" s="8">
        <v>33</v>
      </c>
      <c r="F17" s="8">
        <v>28</v>
      </c>
      <c r="G17" s="8"/>
      <c r="H17" s="9"/>
      <c r="I17" s="8">
        <v>5</v>
      </c>
      <c r="J17" s="9">
        <v>0.15</v>
      </c>
      <c r="K17" s="8">
        <v>0</v>
      </c>
      <c r="L17" s="9">
        <v>0</v>
      </c>
      <c r="M17" s="8">
        <v>81</v>
      </c>
      <c r="N17" s="14">
        <v>0.73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7" t="s">
        <v>24</v>
      </c>
      <c r="B28" s="18" t="s">
        <v>25</v>
      </c>
      <c r="C28" s="18" t="s">
        <v>25</v>
      </c>
      <c r="D28" s="18" t="s">
        <v>25</v>
      </c>
      <c r="E28" s="18">
        <f>SUM(E14:E27)</f>
        <v>78</v>
      </c>
      <c r="F28" s="18">
        <f>SUM(F14:F27)</f>
        <v>70</v>
      </c>
      <c r="G28" s="18">
        <f>SUM(G14:G27)</f>
        <v>0</v>
      </c>
      <c r="H28" s="19">
        <f>SUM(F28:G28)/E28</f>
        <v>0.89743589743589747</v>
      </c>
      <c r="I28" s="18">
        <f t="shared" ref="I28" si="0">(E28-SUM(F28:G28))-K28</f>
        <v>8</v>
      </c>
      <c r="J28" s="19">
        <f t="shared" ref="J28" si="1">I28/E28</f>
        <v>0.10256410256410256</v>
      </c>
      <c r="K28" s="18">
        <f>SUM(K14:K27)</f>
        <v>0</v>
      </c>
      <c r="L28" s="19">
        <f t="shared" ref="L28" si="2">K28/E28</f>
        <v>0</v>
      </c>
      <c r="M28" s="18">
        <f>AVERAGE(M14:M27)</f>
        <v>77.5</v>
      </c>
      <c r="N28" s="20">
        <f>AVERAGE(N14:N27)</f>
        <v>0.65</v>
      </c>
    </row>
    <row r="30" spans="1:14" ht="120" customHeight="1" x14ac:dyDescent="0.2">
      <c r="A30" s="33" t="s">
        <v>26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1"/>
    </row>
    <row r="33" spans="1:10" x14ac:dyDescent="0.2">
      <c r="B33" s="40" t="s">
        <v>27</v>
      </c>
      <c r="C33" s="40"/>
      <c r="D33" s="40"/>
      <c r="G33" s="25" t="s">
        <v>28</v>
      </c>
      <c r="H33" s="25"/>
      <c r="I33" s="25"/>
      <c r="J33" s="25"/>
    </row>
    <row r="34" spans="1:10" ht="62.25" customHeight="1" x14ac:dyDescent="0.2">
      <c r="B34" s="41"/>
      <c r="C34" s="41"/>
      <c r="D34" s="41"/>
      <c r="G34" s="37"/>
      <c r="H34" s="37"/>
      <c r="I34" s="37"/>
      <c r="J34" s="37"/>
    </row>
    <row r="35" spans="1:10" hidden="1" x14ac:dyDescent="0.2">
      <c r="A35" s="42" t="e">
        <v>#REF!</v>
      </c>
      <c r="B35" s="42"/>
      <c r="C35" s="6"/>
      <c r="E35" s="42"/>
      <c r="F35" s="42"/>
      <c r="G35" s="42"/>
      <c r="H35" s="42"/>
    </row>
    <row r="36" spans="1:10" hidden="1" x14ac:dyDescent="0.2"/>
    <row r="37" spans="1:10" ht="45" customHeight="1" x14ac:dyDescent="0.2">
      <c r="B37" s="43" t="str">
        <f>B10</f>
        <v>MCA. LUCILA MARÍN SANTOS</v>
      </c>
      <c r="C37" s="43"/>
      <c r="D37" s="43"/>
      <c r="E37" s="12"/>
      <c r="F37" s="12"/>
      <c r="G37" s="43" t="s">
        <v>40</v>
      </c>
      <c r="H37" s="43"/>
      <c r="I37" s="43"/>
      <c r="J37" s="43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abSelected="1" zoomScale="85" zoomScaleNormal="85" zoomScaleSheetLayoutView="100" workbookViewId="0">
      <selection activeCell="F14" sqref="F14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6" t="s">
        <v>2</v>
      </c>
      <c r="B6" s="26"/>
      <c r="C6" s="26"/>
      <c r="D6" s="26"/>
      <c r="E6" s="27" t="s">
        <v>32</v>
      </c>
      <c r="F6" s="27"/>
      <c r="G6" s="27"/>
      <c r="H6" s="27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7" t="s">
        <v>29</v>
      </c>
      <c r="C8" s="37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6" t="s">
        <v>7</v>
      </c>
      <c r="J8" s="36"/>
      <c r="K8" s="36"/>
      <c r="L8" s="37" t="str">
        <f>'1'!L8</f>
        <v>Agosto - Diciembre 2025</v>
      </c>
      <c r="M8" s="37"/>
      <c r="N8" s="37"/>
    </row>
    <row r="10" spans="1:14" x14ac:dyDescent="0.2">
      <c r="A10" s="4" t="s">
        <v>8</v>
      </c>
      <c r="B10" s="37" t="str">
        <f>'1'!B10</f>
        <v>MCA. LUCILA MARÍN SANTOS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8" t="s">
        <v>9</v>
      </c>
      <c r="B12" s="34" t="s">
        <v>10</v>
      </c>
      <c r="C12" s="34" t="s">
        <v>11</v>
      </c>
      <c r="D12" s="29" t="s">
        <v>12</v>
      </c>
      <c r="E12" s="29" t="s">
        <v>13</v>
      </c>
      <c r="F12" s="29" t="s">
        <v>14</v>
      </c>
      <c r="G12" s="29"/>
      <c r="H12" s="29" t="s">
        <v>15</v>
      </c>
      <c r="I12" s="29" t="s">
        <v>16</v>
      </c>
      <c r="J12" s="29" t="s">
        <v>17</v>
      </c>
      <c r="K12" s="29" t="s">
        <v>18</v>
      </c>
      <c r="L12" s="29" t="s">
        <v>19</v>
      </c>
      <c r="M12" s="29" t="s">
        <v>20</v>
      </c>
      <c r="N12" s="31" t="s">
        <v>21</v>
      </c>
    </row>
    <row r="13" spans="1:14" x14ac:dyDescent="0.2">
      <c r="A13" s="39"/>
      <c r="B13" s="35"/>
      <c r="C13" s="35"/>
      <c r="D13" s="30"/>
      <c r="E13" s="30"/>
      <c r="F13" s="16" t="s">
        <v>22</v>
      </c>
      <c r="G13" s="16" t="s">
        <v>23</v>
      </c>
      <c r="H13" s="30"/>
      <c r="I13" s="30"/>
      <c r="J13" s="30"/>
      <c r="K13" s="30"/>
      <c r="L13" s="30"/>
      <c r="M13" s="30"/>
      <c r="N13" s="32"/>
    </row>
    <row r="14" spans="1:14" s="10" customFormat="1" ht="25.5" x14ac:dyDescent="0.2">
      <c r="A14" s="7" t="s">
        <v>34</v>
      </c>
      <c r="B14" s="8" t="s">
        <v>18</v>
      </c>
      <c r="C14" s="8" t="s">
        <v>37</v>
      </c>
      <c r="D14" s="8" t="s">
        <v>38</v>
      </c>
      <c r="E14" s="8">
        <v>14</v>
      </c>
      <c r="F14" s="8">
        <v>13</v>
      </c>
      <c r="G14" s="8"/>
      <c r="H14" s="9">
        <v>0.95</v>
      </c>
      <c r="I14" s="8">
        <f t="shared" ref="I14:I21" si="0">(E14-SUM(F14:G14))-K14</f>
        <v>1</v>
      </c>
      <c r="J14" s="9">
        <f t="shared" ref="J14:J21" si="1">I14/E14</f>
        <v>7.1428571428571425E-2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7" t="s">
        <v>34</v>
      </c>
      <c r="B15" s="8" t="s">
        <v>18</v>
      </c>
      <c r="C15" s="8" t="s">
        <v>44</v>
      </c>
      <c r="D15" s="8" t="s">
        <v>38</v>
      </c>
      <c r="E15" s="8">
        <v>17</v>
      </c>
      <c r="F15" s="8">
        <v>16</v>
      </c>
      <c r="G15" s="8"/>
      <c r="H15" s="9">
        <f t="shared" ref="H15" si="3">F15/E15</f>
        <v>0.94117647058823528</v>
      </c>
      <c r="I15" s="8">
        <f t="shared" si="0"/>
        <v>1</v>
      </c>
      <c r="J15" s="9">
        <f t="shared" si="1"/>
        <v>5.8823529411764705E-2</v>
      </c>
      <c r="K15" s="8"/>
      <c r="L15" s="9">
        <f t="shared" si="2"/>
        <v>0</v>
      </c>
      <c r="M15" s="8"/>
      <c r="N15" s="14"/>
    </row>
    <row r="16" spans="1:14" s="10" customFormat="1" ht="25.5" x14ac:dyDescent="0.2">
      <c r="A16" s="7" t="s">
        <v>35</v>
      </c>
      <c r="B16" s="8" t="s">
        <v>18</v>
      </c>
      <c r="C16" s="8" t="s">
        <v>37</v>
      </c>
      <c r="D16" s="8" t="s">
        <v>38</v>
      </c>
      <c r="E16" s="8">
        <v>14</v>
      </c>
      <c r="F16" s="8">
        <v>0</v>
      </c>
      <c r="G16" s="8"/>
      <c r="H16" s="9"/>
      <c r="I16" s="8"/>
      <c r="J16" s="9"/>
      <c r="K16" s="8"/>
      <c r="L16" s="9"/>
      <c r="M16" s="8"/>
      <c r="N16" s="14"/>
    </row>
    <row r="17" spans="1:14" s="10" customFormat="1" ht="25.5" x14ac:dyDescent="0.2">
      <c r="A17" s="7" t="s">
        <v>36</v>
      </c>
      <c r="B17" s="8" t="s">
        <v>18</v>
      </c>
      <c r="C17" s="8" t="s">
        <v>39</v>
      </c>
      <c r="D17" s="8" t="s">
        <v>38</v>
      </c>
      <c r="E17" s="8">
        <v>33</v>
      </c>
      <c r="F17" s="8">
        <v>22</v>
      </c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7" t="s">
        <v>24</v>
      </c>
      <c r="B21" s="18" t="s">
        <v>25</v>
      </c>
      <c r="C21" s="18" t="s">
        <v>25</v>
      </c>
      <c r="D21" s="18" t="s">
        <v>25</v>
      </c>
      <c r="E21" s="18">
        <f>SUM(E14:E20)</f>
        <v>78</v>
      </c>
      <c r="F21" s="18">
        <f>SUM(F14:F20)</f>
        <v>51</v>
      </c>
      <c r="G21" s="18">
        <f>SUM(G14:G20)</f>
        <v>0</v>
      </c>
      <c r="H21" s="19">
        <f>SUM(F21:G21)/E21</f>
        <v>0.65384615384615385</v>
      </c>
      <c r="I21" s="18">
        <f t="shared" si="0"/>
        <v>27</v>
      </c>
      <c r="J21" s="19">
        <f t="shared" si="1"/>
        <v>0.34615384615384615</v>
      </c>
      <c r="K21" s="18">
        <f>SUM(K14:K20)</f>
        <v>0</v>
      </c>
      <c r="L21" s="19">
        <f t="shared" si="2"/>
        <v>0</v>
      </c>
      <c r="M21" s="18">
        <f>AVERAGE(M14:M20)</f>
        <v>80</v>
      </c>
      <c r="N21" s="20">
        <f>AVERAGE(N14:N20)</f>
        <v>0.35</v>
      </c>
    </row>
    <row r="23" spans="1:14" ht="120" customHeight="1" x14ac:dyDescent="0.2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5" spans="1:14" x14ac:dyDescent="0.2">
      <c r="A25" s="11"/>
    </row>
    <row r="26" spans="1:14" x14ac:dyDescent="0.2">
      <c r="B26" s="40" t="s">
        <v>27</v>
      </c>
      <c r="C26" s="40"/>
      <c r="D26" s="40"/>
      <c r="G26" s="25" t="s">
        <v>28</v>
      </c>
      <c r="H26" s="25"/>
      <c r="I26" s="25"/>
      <c r="J26" s="25"/>
    </row>
    <row r="27" spans="1:14" ht="62.25" customHeight="1" x14ac:dyDescent="0.2">
      <c r="B27" s="41"/>
      <c r="C27" s="41"/>
      <c r="D27" s="41"/>
      <c r="G27" s="37"/>
      <c r="H27" s="37"/>
      <c r="I27" s="37"/>
      <c r="J27" s="37"/>
    </row>
    <row r="28" spans="1:14" hidden="1" x14ac:dyDescent="0.2">
      <c r="A28" s="42" t="e">
        <v>#REF!</v>
      </c>
      <c r="B28" s="42"/>
      <c r="C28" s="6"/>
      <c r="E28" s="42"/>
      <c r="F28" s="42"/>
      <c r="G28" s="42"/>
      <c r="H28" s="42"/>
    </row>
    <row r="29" spans="1:14" hidden="1" x14ac:dyDescent="0.2"/>
    <row r="30" spans="1:14" ht="45" customHeight="1" x14ac:dyDescent="0.2">
      <c r="B30" s="43" t="str">
        <f>B10</f>
        <v>MCA. LUCILA MARÍN SANTOS</v>
      </c>
      <c r="C30" s="43"/>
      <c r="D30" s="43"/>
      <c r="E30" s="12"/>
      <c r="F30" s="12"/>
      <c r="G30" s="43" t="s">
        <v>40</v>
      </c>
      <c r="H30" s="43"/>
      <c r="I30" s="43"/>
      <c r="J30" s="43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2023-03-25T03:30:28Z</cp:lastPrinted>
  <dcterms:created xsi:type="dcterms:W3CDTF">2021-11-22T14:45:25Z</dcterms:created>
  <dcterms:modified xsi:type="dcterms:W3CDTF">2025-11-26T00:21:32Z</dcterms:modified>
  <cp:category/>
  <cp:contentStatus/>
</cp:coreProperties>
</file>