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rnol\OneDrive\Documentos\SEMESTRE AGO-DIC 2025\REPORTES AGO-DIC 2025\1er REPORTE\"/>
    </mc:Choice>
  </mc:AlternateContent>
  <xr:revisionPtr revIDLastSave="0" documentId="8_{B4F645CE-CB15-4C4E-A875-AAB0B79D135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J14" i="26"/>
  <c r="J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<sst xmlns="http://schemas.openxmlformats.org/spreadsheetml/2006/main" count="128" uniqueCount="42">
  <si>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</si>
  <si>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</si>
  <si>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</si>
  <si>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</si>
  <si>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</si>
  <si>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</si>
  <si>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</si>
  <si>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</si>
  <si>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</si>
  <si>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</si>
  <si>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</si>
  <si>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</si>
  <si>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</si>
  <si>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</si>
  <si>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</si>
  <si>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</si>
  <si>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</si>
  <si>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</si>
  <si>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</si>
  <si>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</si>
  <si>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</si>
  <si>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</si>
  <si>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</si>
  <si>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</si>
  <si>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</si>
  <si>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</si>
  <si>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</si>
  <si>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</si>
  <si>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</si>
  <si>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</si>
  <si>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</si>
  <si>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</si>
  <si>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Agosto-diciembre 2025</t>
  </si>
  <si>
    <t>en Gestión Empresarial</t>
  </si>
  <si>
    <t>M.E. Dinorah Martínez Pelayo</t>
  </si>
  <si>
    <t>FUNDAMENTOS DE INVESTIGACIÓN</t>
  </si>
  <si>
    <t>DESARROLLO HUMANO</t>
  </si>
  <si>
    <t>TELLER DE INVESTIGACIÓN I</t>
  </si>
  <si>
    <t>107-B</t>
  </si>
  <si>
    <t>IGEM</t>
  </si>
  <si>
    <t>SE</t>
  </si>
  <si>
    <t>507-B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</si>
</sst>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zoomScaleNormal="100" zoomScaleSheetLayoutView="100" zoomScalePageLayoutView="70" workbookViewId="0">
      <selection activeCell="O13" sqref="O13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24" t="s">
        <v>28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ht="13" x14ac:dyDescent="0.3">
      <c r="A5" s="16"/>
      <c r="B5" s="27" t="s">
        <v>1</v>
      </c>
      <c r="C5" s="27"/>
      <c r="D5" s="27"/>
      <c r="E5" s="27"/>
      <c r="F5" s="28" t="s">
        <v>33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9" t="s">
        <v>3</v>
      </c>
      <c r="D7" s="29"/>
      <c r="E7" s="11" t="s">
        <v>4</v>
      </c>
      <c r="F7" s="5">
        <v>2</v>
      </c>
      <c r="H7" s="4" t="s">
        <v>5</v>
      </c>
      <c r="I7" s="5">
        <v>3</v>
      </c>
      <c r="J7" s="30" t="s">
        <v>6</v>
      </c>
      <c r="K7" s="30"/>
      <c r="L7" s="30"/>
      <c r="M7" s="29" t="s">
        <v>32</v>
      </c>
      <c r="N7" s="29"/>
      <c r="O7" s="29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9" t="s">
        <v>34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ht="13" x14ac:dyDescent="0.25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x14ac:dyDescent="0.25">
      <c r="A13" s="17"/>
      <c r="B13" s="7" t="s">
        <v>35</v>
      </c>
      <c r="C13" s="8">
        <v>1</v>
      </c>
      <c r="D13" s="23" t="s">
        <v>38</v>
      </c>
      <c r="E13" s="8" t="s">
        <v>39</v>
      </c>
      <c r="F13" s="8">
        <v>24</v>
      </c>
      <c r="G13" s="8">
        <v>21</v>
      </c>
      <c r="H13" s="8">
        <v>0</v>
      </c>
      <c r="I13" s="9"/>
      <c r="J13" s="8">
        <f t="shared" ref="J13:J27" si="0">(F13-SUM(G13:H13))-L13</f>
        <v>3</v>
      </c>
      <c r="K13" s="9"/>
      <c r="L13" s="8"/>
      <c r="M13" s="9"/>
      <c r="N13" s="8">
        <v>85</v>
      </c>
      <c r="O13" s="12">
        <v>0.75</v>
      </c>
      <c r="P13" s="17"/>
    </row>
    <row r="14" spans="1:16" s="10" customFormat="1" x14ac:dyDescent="0.25">
      <c r="A14" s="17"/>
      <c r="B14" s="7" t="s">
        <v>36</v>
      </c>
      <c r="C14" s="8">
        <v>1</v>
      </c>
      <c r="D14" s="23" t="s">
        <v>38</v>
      </c>
      <c r="E14" s="8" t="s">
        <v>39</v>
      </c>
      <c r="F14" s="8">
        <v>24</v>
      </c>
      <c r="G14" s="8">
        <v>19</v>
      </c>
      <c r="H14" s="8">
        <v>0</v>
      </c>
      <c r="I14" s="9"/>
      <c r="J14" s="8">
        <f>(F14-SUM(G14:H14))-L14</f>
        <v>5</v>
      </c>
      <c r="K14" s="9"/>
      <c r="L14" s="8"/>
      <c r="M14" s="9"/>
      <c r="N14" s="8">
        <v>58</v>
      </c>
      <c r="O14" s="12">
        <v>0.79</v>
      </c>
      <c r="P14" s="17"/>
    </row>
    <row r="15" spans="1:16" s="10" customFormat="1" x14ac:dyDescent="0.25">
      <c r="A15" s="17"/>
      <c r="B15" s="7" t="s">
        <v>37</v>
      </c>
      <c r="C15" s="8" t="s">
        <v>40</v>
      </c>
      <c r="D15" s="23" t="s">
        <v>41</v>
      </c>
      <c r="E15" s="8" t="s">
        <v>39</v>
      </c>
      <c r="F15" s="8">
        <v>30</v>
      </c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5">
      <c r="A16" s="17"/>
      <c r="B16" s="7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78</v>
      </c>
      <c r="G27" s="20">
        <f>SUM(G13:G26)</f>
        <v>40</v>
      </c>
      <c r="H27" s="20">
        <f>SUM(H13:H26)</f>
        <v>0</v>
      </c>
      <c r="I27" s="21">
        <f>SUM(G27:H27)/F27</f>
        <v>0.51282051282051277</v>
      </c>
      <c r="J27" s="20">
        <f t="shared" si="0"/>
        <v>38</v>
      </c>
      <c r="K27" s="21">
        <f t="shared" ref="K27" si="1">J27/F27</f>
        <v>0.48717948717948717</v>
      </c>
      <c r="L27" s="20">
        <f>SUM(L13:L26)</f>
        <v>0</v>
      </c>
      <c r="M27" s="21">
        <f t="shared" ref="M27" si="2">L27/F27</f>
        <v>0</v>
      </c>
      <c r="N27" s="20">
        <f>AVERAGE(N13:N26)</f>
        <v>71.5</v>
      </c>
      <c r="O27" s="22">
        <f>AVERAGE(O13:O26)</f>
        <v>0.77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4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A4" sqref="A4:XFD4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24" t="s">
        <v>29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ht="13" x14ac:dyDescent="0.3">
      <c r="A5" s="16"/>
      <c r="B5" s="27" t="s">
        <v>1</v>
      </c>
      <c r="C5" s="27"/>
      <c r="D5" s="27"/>
      <c r="E5" s="27"/>
      <c r="F5" s="28" t="str">
        <f>'1'!F5</f>
        <v>en Gestión Empresarial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9" t="s">
        <v>27</v>
      </c>
      <c r="D7" s="29"/>
      <c r="E7" s="11" t="s">
        <v>4</v>
      </c>
      <c r="F7" s="5">
        <f>'1'!F7</f>
        <v>2</v>
      </c>
      <c r="H7" s="4" t="s">
        <v>5</v>
      </c>
      <c r="I7" s="5">
        <f>'1'!I7</f>
        <v>3</v>
      </c>
      <c r="J7" s="30" t="s">
        <v>6</v>
      </c>
      <c r="K7" s="30"/>
      <c r="L7" s="30"/>
      <c r="M7" s="29" t="str">
        <f>'1'!M7</f>
        <v>Agosto-diciembre 2025</v>
      </c>
      <c r="N7" s="29"/>
      <c r="O7" s="29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9" t="str">
        <f>'1'!C9</f>
        <v>M.E. Dinorah Martínez Pelayo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ht="13" x14ac:dyDescent="0.25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" x14ac:dyDescent="0.25">
      <c r="A13" s="17"/>
      <c r="B13" s="13" t="str">
        <f>'1'!B13</f>
        <v>FUNDAMENTOS DE INVESTIGACIÓN</v>
      </c>
      <c r="C13" s="8">
        <f>'1'!C13</f>
        <v>1</v>
      </c>
      <c r="D13" s="8" t="str">
        <f>'1'!D13</f>
        <v>107-B</v>
      </c>
      <c r="E13" s="8" t="str">
        <f>'1'!E13</f>
        <v>IGEM</v>
      </c>
      <c r="F13" s="8">
        <f>'1'!F13</f>
        <v>24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24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" x14ac:dyDescent="0.25">
      <c r="A14" s="17"/>
      <c r="B14" s="13" t="str">
        <f>'1'!B14</f>
        <v>DESARROLLO HUMANO</v>
      </c>
      <c r="C14" s="8">
        <f>'1'!C14</f>
        <v>1</v>
      </c>
      <c r="D14" s="8" t="str">
        <f>'1'!D14</f>
        <v>107-B</v>
      </c>
      <c r="E14" s="8" t="str">
        <f>'1'!E14</f>
        <v>IGEM</v>
      </c>
      <c r="F14" s="8">
        <f>'1'!F14</f>
        <v>24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24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" x14ac:dyDescent="0.25">
      <c r="A15" s="17"/>
      <c r="B15" s="13" t="str">
        <f>'1'!B15</f>
        <v>TELLER DE INVESTIGACIÓN I</v>
      </c>
      <c r="C15" s="8" t="str">
        <f>'1'!C15</f>
        <v>SE</v>
      </c>
      <c r="D15" s="8" t="str">
        <f>'1'!D15</f>
        <v>507-B</v>
      </c>
      <c r="E15" s="8" t="str">
        <f>'1'!E15</f>
        <v>IGEM</v>
      </c>
      <c r="F15" s="8">
        <f>'1'!F15</f>
        <v>30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30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78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78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4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24" t="s">
        <v>30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ht="13" x14ac:dyDescent="0.3">
      <c r="A5" s="16"/>
      <c r="B5" s="27" t="s">
        <v>1</v>
      </c>
      <c r="C5" s="27"/>
      <c r="D5" s="27"/>
      <c r="E5" s="27"/>
      <c r="F5" s="28" t="str">
        <f>'1'!F5</f>
        <v>en Gestión Empresarial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9">
        <v>3</v>
      </c>
      <c r="D7" s="29"/>
      <c r="E7" s="11" t="s">
        <v>4</v>
      </c>
      <c r="F7" s="5">
        <f>'1'!F7</f>
        <v>2</v>
      </c>
      <c r="H7" s="4" t="s">
        <v>5</v>
      </c>
      <c r="I7" s="5">
        <f>'1'!I7</f>
        <v>3</v>
      </c>
      <c r="J7" s="30" t="s">
        <v>6</v>
      </c>
      <c r="K7" s="30"/>
      <c r="L7" s="30"/>
      <c r="M7" s="29" t="str">
        <f>'1'!M7</f>
        <v>Agosto-diciembre 2025</v>
      </c>
      <c r="N7" s="29"/>
      <c r="O7" s="29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9" t="str">
        <f>'1'!C9</f>
        <v>M.E. Dinorah Martínez Pelayo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ht="13" x14ac:dyDescent="0.25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" x14ac:dyDescent="0.25">
      <c r="A13" s="17"/>
      <c r="B13" s="13" t="str">
        <f>'1'!B13</f>
        <v>FUNDAMENTOS DE INVESTIGACIÓN</v>
      </c>
      <c r="C13" s="8">
        <f>'1'!C13</f>
        <v>1</v>
      </c>
      <c r="D13" s="8" t="str">
        <f>'1'!D13</f>
        <v>107-B</v>
      </c>
      <c r="E13" s="8" t="str">
        <f>'1'!E13</f>
        <v>IGEM</v>
      </c>
      <c r="F13" s="8">
        <f>'1'!F13</f>
        <v>24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24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" x14ac:dyDescent="0.25">
      <c r="A14" s="17"/>
      <c r="B14" s="13" t="str">
        <f>'1'!B14</f>
        <v>DESARROLLO HUMANO</v>
      </c>
      <c r="C14" s="8">
        <f>'1'!C14</f>
        <v>1</v>
      </c>
      <c r="D14" s="8" t="str">
        <f>'1'!D14</f>
        <v>107-B</v>
      </c>
      <c r="E14" s="8" t="str">
        <f>'1'!E14</f>
        <v>IGEM</v>
      </c>
      <c r="F14" s="8">
        <f>'1'!F14</f>
        <v>24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24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" x14ac:dyDescent="0.25">
      <c r="A15" s="17"/>
      <c r="B15" s="13" t="str">
        <f>'1'!B15</f>
        <v>TELLER DE INVESTIGACIÓN I</v>
      </c>
      <c r="C15" s="8" t="str">
        <f>'1'!C15</f>
        <v>SE</v>
      </c>
      <c r="D15" s="8" t="str">
        <f>'1'!D15</f>
        <v>507-B</v>
      </c>
      <c r="E15" s="8" t="str">
        <f>'1'!E15</f>
        <v>IGEM</v>
      </c>
      <c r="F15" s="8">
        <f>'1'!F15</f>
        <v>30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30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78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78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4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2" zoomScaleNormal="100" zoomScaleSheetLayoutView="100" zoomScalePageLayoutView="70" workbookViewId="0">
      <selection activeCell="R5" sqref="R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24" t="s">
        <v>31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ht="13" x14ac:dyDescent="0.3">
      <c r="A5" s="16"/>
      <c r="B5" s="27" t="s">
        <v>1</v>
      </c>
      <c r="C5" s="27"/>
      <c r="D5" s="27"/>
      <c r="E5" s="27"/>
      <c r="F5" s="28" t="str">
        <f>'1'!F5</f>
        <v>en Gestión Empresarial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9" t="s">
        <v>26</v>
      </c>
      <c r="D7" s="29"/>
      <c r="E7" s="11" t="s">
        <v>4</v>
      </c>
      <c r="F7" s="5">
        <f>'1'!F7</f>
        <v>2</v>
      </c>
      <c r="H7" s="4" t="s">
        <v>5</v>
      </c>
      <c r="I7" s="5">
        <f>'1'!I7</f>
        <v>3</v>
      </c>
      <c r="J7" s="30" t="s">
        <v>6</v>
      </c>
      <c r="K7" s="30"/>
      <c r="L7" s="30"/>
      <c r="M7" s="29" t="str">
        <f>'1'!M7</f>
        <v>Agosto-diciembre 2025</v>
      </c>
      <c r="N7" s="29"/>
      <c r="O7" s="29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9" t="str">
        <f>'1'!C9</f>
        <v>M.E. Dinorah Martínez Pelayo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ht="13" x14ac:dyDescent="0.25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" x14ac:dyDescent="0.25">
      <c r="A13" s="17"/>
      <c r="B13" s="13" t="str">
        <f>'1'!B13</f>
        <v>FUNDAMENTOS DE INVESTIGACIÓN</v>
      </c>
      <c r="C13" s="8">
        <f>'1'!C13</f>
        <v>1</v>
      </c>
      <c r="D13" s="8" t="str">
        <f>'1'!D13</f>
        <v>107-B</v>
      </c>
      <c r="E13" s="8" t="str">
        <f>'1'!E13</f>
        <v>IGEM</v>
      </c>
      <c r="F13" s="8">
        <f>'1'!F13</f>
        <v>24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24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" x14ac:dyDescent="0.25">
      <c r="A14" s="17"/>
      <c r="B14" s="13" t="str">
        <f>'1'!B14</f>
        <v>DESARROLLO HUMANO</v>
      </c>
      <c r="C14" s="8">
        <f>'1'!C14</f>
        <v>1</v>
      </c>
      <c r="D14" s="8" t="str">
        <f>'1'!D14</f>
        <v>107-B</v>
      </c>
      <c r="E14" s="8" t="str">
        <f>'1'!E14</f>
        <v>IGEM</v>
      </c>
      <c r="F14" s="8">
        <f>'1'!F14</f>
        <v>24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24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" x14ac:dyDescent="0.25">
      <c r="A15" s="17"/>
      <c r="B15" s="13" t="str">
        <f>'1'!B15</f>
        <v>TELLER DE INVESTIGACIÓN I</v>
      </c>
      <c r="C15" s="8" t="str">
        <f>'1'!C15</f>
        <v>SE</v>
      </c>
      <c r="D15" s="8" t="str">
        <f>'1'!D15</f>
        <v>507-B</v>
      </c>
      <c r="E15" s="8" t="str">
        <f>'1'!E15</f>
        <v>IGEM</v>
      </c>
      <c r="F15" s="8">
        <f>'1'!F15</f>
        <v>30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30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78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78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DINORAH MARTINEZ PELAYO</cp:lastModifiedBy>
  <cp:revision/>
  <cp:lastPrinted>2025-07-02T21:33:58Z</cp:lastPrinted>
  <dcterms:created xsi:type="dcterms:W3CDTF">2021-11-22T14:45:25Z</dcterms:created>
  <dcterms:modified xsi:type="dcterms:W3CDTF">2025-10-02T22:54:42Z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