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61795A05-F42E-4F9D-A638-F0EFEDD54C5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C9" i="30"/>
  <c r="M7" i="30"/>
  <c r="I7" i="30"/>
  <c r="F5" i="30"/>
  <c r="C9" i="27"/>
  <c r="F5" i="27"/>
  <c r="M7" i="27"/>
  <c r="I7" i="27"/>
  <c r="O27" i="27"/>
  <c r="N27" i="27"/>
  <c r="L27" i="27"/>
  <c r="H27" i="27"/>
  <c r="G27" i="27"/>
  <c r="O27" i="26"/>
  <c r="N27" i="26"/>
  <c r="L27" i="26"/>
  <c r="H27" i="26"/>
  <c r="G27" i="26"/>
  <c r="F27" i="26"/>
  <c r="J14" i="26"/>
  <c r="J13" i="26"/>
  <c r="J24" i="31" l="1"/>
  <c r="K24" i="31" s="1"/>
  <c r="I15" i="31"/>
  <c r="I20" i="31"/>
  <c r="I23" i="31"/>
  <c r="M27" i="26"/>
  <c r="J23" i="31"/>
  <c r="K23" i="31" s="1"/>
  <c r="J15" i="31"/>
  <c r="K15" i="31" s="1"/>
  <c r="J27" i="26"/>
  <c r="K27" i="26" s="1"/>
  <c r="J14" i="31"/>
  <c r="K14" i="31" s="1"/>
  <c r="I19" i="31"/>
  <c r="J18" i="31"/>
  <c r="K18" i="31" s="1"/>
  <c r="J19" i="31"/>
  <c r="K19" i="31" s="1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<sst xmlns="http://schemas.openxmlformats.org/spreadsheetml/2006/main" count="147" uniqueCount="43">
  <si>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</si>
  <si>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</si>
  <si>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</si>
  <si>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</si>
  <si>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</si>
  <si>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</si>
  <si>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</si>
  <si>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</si>
  <si>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</si>
  <si>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</si>
  <si>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</si>
  <si>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</si>
  <si>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</si>
  <si>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</si>
  <si>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</si>
  <si>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</si>
  <si>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</si>
  <si>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</si>
  <si>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</si>
  <si>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</si>
  <si>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</si>
  <si>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</si>
  <si>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</si>
  <si>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</si>
  <si>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</si>
  <si>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</si>
  <si>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</si>
  <si>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</si>
  <si>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</si>
  <si>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</si>
  <si>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</si>
  <si>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</si>
  <si>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</si>
  <si>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</si>
  <si>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M.E. Dinorah Martínez Pelayo</t>
  </si>
  <si>
    <t>FUNDAMENTOS DE INVESTIGACIÓN</t>
  </si>
  <si>
    <t>DESARROLLO HUMANO</t>
  </si>
  <si>
    <t>TELLER DE INVESTIGACIÓN I</t>
  </si>
  <si>
    <t>107-B</t>
  </si>
  <si>
    <t>IGEM</t>
  </si>
  <si>
    <t>SE</t>
  </si>
  <si>
    <t>507-B</t>
  </si>
  <si>
    <t>TALLER DE INVESTIGACIÓN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</si>
</sst>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9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15" sqref="C15:F1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6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5">
      <c r="A5" s="16"/>
      <c r="B5" s="39" t="s">
        <v>1</v>
      </c>
      <c r="C5" s="39"/>
      <c r="D5" s="39"/>
      <c r="E5" s="39"/>
      <c r="F5" s="40" t="s">
        <v>33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1" t="s">
        <v>3</v>
      </c>
      <c r="D7" s="31"/>
      <c r="E7" s="11" t="s">
        <v>4</v>
      </c>
      <c r="F7" s="5">
        <v>2</v>
      </c>
      <c r="H7" s="4" t="s">
        <v>5</v>
      </c>
      <c r="I7" s="5">
        <v>3</v>
      </c>
      <c r="J7" s="41" t="s">
        <v>6</v>
      </c>
      <c r="K7" s="41"/>
      <c r="L7" s="41"/>
      <c r="M7" s="31" t="s">
        <v>32</v>
      </c>
      <c r="N7" s="31"/>
      <c r="O7" s="31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1" t="s">
        <v>34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5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5">
      <c r="A13" s="17"/>
      <c r="B13" s="7" t="s">
        <v>35</v>
      </c>
      <c r="C13" s="8">
        <v>1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/>
      <c r="N13" s="8">
        <v>85</v>
      </c>
      <c r="O13" s="12">
        <v>0.75</v>
      </c>
      <c r="P13" s="17"/>
    </row>
    <row r="14" spans="1:16" s="10" customFormat="1" x14ac:dyDescent="0.25">
      <c r="A14" s="17"/>
      <c r="B14" s="7" t="s">
        <v>36</v>
      </c>
      <c r="C14" s="8">
        <v>1</v>
      </c>
      <c r="D14" s="23" t="s">
        <v>38</v>
      </c>
      <c r="E14" s="8" t="s">
        <v>39</v>
      </c>
      <c r="F14" s="8">
        <v>24</v>
      </c>
      <c r="G14" s="8">
        <v>19</v>
      </c>
      <c r="H14" s="8">
        <v>0</v>
      </c>
      <c r="I14" s="9"/>
      <c r="J14" s="8">
        <f>(F14-SUM(G14:H14))-L14</f>
        <v>5</v>
      </c>
      <c r="K14" s="9"/>
      <c r="L14" s="8"/>
      <c r="M14" s="9"/>
      <c r="N14" s="8">
        <v>58</v>
      </c>
      <c r="O14" s="12">
        <v>0.79</v>
      </c>
      <c r="P14" s="17"/>
    </row>
    <row r="15" spans="1:16" s="10" customFormat="1" x14ac:dyDescent="0.25">
      <c r="A15" s="17"/>
      <c r="B15" s="7" t="s">
        <v>37</v>
      </c>
      <c r="C15" s="8" t="s">
        <v>40</v>
      </c>
      <c r="D15" s="23" t="s">
        <v>41</v>
      </c>
      <c r="E15" s="8" t="s">
        <v>39</v>
      </c>
      <c r="F15" s="8">
        <v>30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40</v>
      </c>
      <c r="H27" s="20">
        <f>SUM(H13:H26)</f>
        <v>0</v>
      </c>
      <c r="I27" s="21">
        <f>SUM(G27:H27)/F27</f>
        <v>0.51282051282051277</v>
      </c>
      <c r="J27" s="20">
        <f t="shared" si="0"/>
        <v>38</v>
      </c>
      <c r="K27" s="21">
        <f t="shared" ref="K27" si="1">J27/F27</f>
        <v>0.48717948717948717</v>
      </c>
      <c r="L27" s="20">
        <f>SUM(L13:L26)</f>
        <v>0</v>
      </c>
      <c r="M27" s="21">
        <f t="shared" ref="M27" si="2">L27/F27</f>
        <v>0</v>
      </c>
      <c r="N27" s="20">
        <f>AVERAGE(N13:N26)</f>
        <v>71.5</v>
      </c>
      <c r="O27" s="22">
        <f>AVERAGE(O13:O26)</f>
        <v>0.77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B5" zoomScaleNormal="100" zoomScaleSheetLayoutView="100" zoomScalePageLayoutView="70" workbookViewId="0">
      <selection activeCell="G13" sqref="G13:O1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6" t="s">
        <v>29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5">
      <c r="A5" s="16"/>
      <c r="B5" s="39" t="s">
        <v>1</v>
      </c>
      <c r="C5" s="39"/>
      <c r="D5" s="39"/>
      <c r="E5" s="39"/>
      <c r="F5" s="40" t="str">
        <f>'1'!F5</f>
        <v>en Gestión Empresarial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1" t="s">
        <v>27</v>
      </c>
      <c r="D7" s="31"/>
      <c r="E7" s="11" t="s">
        <v>4</v>
      </c>
      <c r="F7" s="5">
        <v>3</v>
      </c>
      <c r="H7" s="4" t="s">
        <v>5</v>
      </c>
      <c r="I7" s="5">
        <f>'1'!I7</f>
        <v>3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1" t="str">
        <f>'1'!C9</f>
        <v>M.E. Dinorah Martínez Pelayo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5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5">
      <c r="A13" s="17"/>
      <c r="B13" s="7" t="s">
        <v>35</v>
      </c>
      <c r="C13" s="8">
        <v>2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v>3</v>
      </c>
      <c r="K13" s="9"/>
      <c r="L13" s="8"/>
      <c r="M13" s="9"/>
      <c r="N13" s="8">
        <v>79</v>
      </c>
      <c r="O13" s="12">
        <v>0.88</v>
      </c>
      <c r="P13" s="17"/>
    </row>
    <row r="14" spans="1:16" s="10" customFormat="1" x14ac:dyDescent="0.25">
      <c r="A14" s="17"/>
      <c r="B14" s="7" t="s">
        <v>36</v>
      </c>
      <c r="C14" s="8">
        <v>2</v>
      </c>
      <c r="D14" s="23" t="s">
        <v>38</v>
      </c>
      <c r="E14" s="8" t="s">
        <v>39</v>
      </c>
      <c r="F14" s="8">
        <v>24</v>
      </c>
      <c r="G14" s="8">
        <v>21</v>
      </c>
      <c r="H14" s="8">
        <v>0</v>
      </c>
      <c r="I14" s="9"/>
      <c r="J14" s="8">
        <v>3</v>
      </c>
      <c r="K14" s="9"/>
      <c r="L14" s="8"/>
      <c r="M14" s="9"/>
      <c r="N14" s="8">
        <v>73</v>
      </c>
      <c r="O14" s="12">
        <v>0.88</v>
      </c>
      <c r="P14" s="17"/>
    </row>
    <row r="15" spans="1:16" s="10" customFormat="1" x14ac:dyDescent="0.25">
      <c r="A15" s="17"/>
      <c r="B15" s="7" t="s">
        <v>42</v>
      </c>
      <c r="C15" s="8">
        <v>1</v>
      </c>
      <c r="D15" s="23" t="s">
        <v>41</v>
      </c>
      <c r="E15" s="8" t="s">
        <v>39</v>
      </c>
      <c r="F15" s="8">
        <v>33</v>
      </c>
      <c r="G15" s="8">
        <v>27</v>
      </c>
      <c r="H15" s="8">
        <v>0</v>
      </c>
      <c r="I15" s="9"/>
      <c r="J15" s="8">
        <v>6</v>
      </c>
      <c r="K15" s="9"/>
      <c r="L15" s="8"/>
      <c r="M15" s="9"/>
      <c r="N15" s="8">
        <v>64</v>
      </c>
      <c r="O15" s="12">
        <v>0.82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69</v>
      </c>
      <c r="H27" s="20">
        <f>SUM(H13:H26)</f>
        <v>0</v>
      </c>
      <c r="I27" s="21">
        <f>SUM(G27:H27)/F27</f>
        <v>0.85185185185185186</v>
      </c>
      <c r="J27" s="20">
        <f t="shared" ref="J27" si="0">(F27-SUM(G27:H27))-L27</f>
        <v>12</v>
      </c>
      <c r="K27" s="21">
        <f t="shared" ref="K27" si="1">J27/F27</f>
        <v>0.14814814814814814</v>
      </c>
      <c r="L27" s="20">
        <f>SUM(L13:L26)</f>
        <v>0</v>
      </c>
      <c r="M27" s="21">
        <f t="shared" ref="M27" si="2">L27/F27</f>
        <v>0</v>
      </c>
      <c r="N27" s="20">
        <f>AVERAGE(N13:N26)</f>
        <v>72</v>
      </c>
      <c r="O27" s="22">
        <f>AVERAGE(O13:O26)</f>
        <v>0.86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L22" sqref="L22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6" t="s">
        <v>30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5">
      <c r="A5" s="16"/>
      <c r="B5" s="39" t="s">
        <v>1</v>
      </c>
      <c r="C5" s="39"/>
      <c r="D5" s="39"/>
      <c r="E5" s="39"/>
      <c r="F5" s="40" t="str">
        <f>'1'!F5</f>
        <v>en Gestión Empresarial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1">
        <v>3</v>
      </c>
      <c r="D7" s="31"/>
      <c r="E7" s="11" t="s">
        <v>4</v>
      </c>
      <c r="F7" s="5">
        <v>3</v>
      </c>
      <c r="H7" s="4" t="s">
        <v>5</v>
      </c>
      <c r="I7" s="5">
        <f>'1'!I7</f>
        <v>3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1" t="str">
        <f>'1'!C9</f>
        <v>M.E. Dinorah Martínez Pelayo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5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5">
      <c r="A13" s="17"/>
      <c r="B13" s="7" t="s">
        <v>35</v>
      </c>
      <c r="C13" s="8">
        <v>3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v>3</v>
      </c>
      <c r="K13" s="9"/>
      <c r="L13" s="8"/>
      <c r="M13" s="9"/>
      <c r="N13" s="24">
        <v>88</v>
      </c>
      <c r="O13" s="25">
        <v>0.88</v>
      </c>
      <c r="P13" s="17"/>
    </row>
    <row r="14" spans="1:16" s="10" customFormat="1" x14ac:dyDescent="0.25">
      <c r="A14" s="17"/>
      <c r="B14" s="7" t="s">
        <v>36</v>
      </c>
      <c r="C14" s="8">
        <v>3</v>
      </c>
      <c r="D14" s="23" t="s">
        <v>38</v>
      </c>
      <c r="E14" s="8" t="s">
        <v>39</v>
      </c>
      <c r="F14" s="8">
        <v>24</v>
      </c>
      <c r="G14" s="8">
        <v>19</v>
      </c>
      <c r="H14" s="8">
        <v>0</v>
      </c>
      <c r="I14" s="9"/>
      <c r="J14" s="8">
        <v>5</v>
      </c>
      <c r="K14" s="9"/>
      <c r="L14" s="8"/>
      <c r="M14" s="9"/>
      <c r="N14" s="8">
        <v>72</v>
      </c>
      <c r="O14" s="12">
        <v>0.79</v>
      </c>
      <c r="P14" s="17"/>
    </row>
    <row r="15" spans="1:16" s="10" customFormat="1" x14ac:dyDescent="0.25">
      <c r="A15" s="17"/>
      <c r="B15" s="7" t="s">
        <v>42</v>
      </c>
      <c r="C15" s="8" t="s">
        <v>40</v>
      </c>
      <c r="D15" s="23" t="s">
        <v>41</v>
      </c>
      <c r="E15" s="8" t="s">
        <v>39</v>
      </c>
      <c r="F15" s="8">
        <v>33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40</v>
      </c>
      <c r="H27" s="20">
        <f>SUM(H13:H26)</f>
        <v>0</v>
      </c>
      <c r="I27" s="21">
        <f>SUM(G27:H27)/F27</f>
        <v>0.49382716049382713</v>
      </c>
      <c r="J27" s="20">
        <f t="shared" ref="J27" si="0">(F27-SUM(G27:H27))-L27</f>
        <v>41</v>
      </c>
      <c r="K27" s="21">
        <f t="shared" ref="K27" si="1">J27/F27</f>
        <v>0.50617283950617287</v>
      </c>
      <c r="L27" s="20">
        <f>SUM(L13:L26)</f>
        <v>0</v>
      </c>
      <c r="M27" s="21">
        <f t="shared" ref="M27" si="2">L27/F27</f>
        <v>0</v>
      </c>
      <c r="N27" s="20">
        <f>AVERAGE(N13:N26)</f>
        <v>80</v>
      </c>
      <c r="O27" s="22">
        <f>AVERAGE(O13:O26)</f>
        <v>0.83499999999999996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6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5">
      <c r="A5" s="16"/>
      <c r="B5" s="39" t="s">
        <v>1</v>
      </c>
      <c r="C5" s="39"/>
      <c r="D5" s="39"/>
      <c r="E5" s="39"/>
      <c r="F5" s="40" t="str">
        <f>'1'!F5</f>
        <v>en Gestión Empresarial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1" t="str">
        <f>'1'!C9</f>
        <v>M.E. Dinorah Martínez Pelayo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5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ht="26.4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TELLER DE INVESTIGACIÓN I</v>
      </c>
      <c r="C15" s="8" t="str">
        <f>'1'!C15</f>
        <v>SE</v>
      </c>
      <c r="D15" s="8" t="str">
        <f>'1'!D15</f>
        <v>507-B</v>
      </c>
      <c r="E15" s="8" t="str">
        <f>'1'!E15</f>
        <v>IGEM</v>
      </c>
      <c r="F15" s="8">
        <f>'1'!F15</f>
        <v>30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2025-11-19T21:03:54Z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