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2DD09F50-CB8F-4447-8BD3-97BDB01FD8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7" i="31"/>
  <c r="M17" i="31" s="1"/>
  <c r="E17" i="31"/>
  <c r="C17" i="31"/>
  <c r="B17" i="31"/>
  <c r="F16" i="31"/>
  <c r="M16" i="31" s="1"/>
  <c r="E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M17" i="27" l="1"/>
  <c r="I14" i="27"/>
  <c r="J15" i="30"/>
  <c r="K15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J13" i="31"/>
  <c r="K13" i="31" s="1"/>
  <c r="J17" i="31"/>
  <c r="K17" i="31" s="1"/>
  <c r="F27" i="31"/>
  <c r="M13" i="30"/>
  <c r="M17" i="30"/>
  <c r="I13" i="30"/>
  <c r="M14" i="30"/>
  <c r="J16" i="30"/>
  <c r="K16" i="30" s="1"/>
  <c r="I17" i="30"/>
  <c r="J13" i="30"/>
  <c r="K13" i="30" s="1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<sst xmlns="http://schemas.openxmlformats.org/spreadsheetml/2006/main" count="135" uniqueCount="44">
  <si>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</si>
  <si>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</si>
  <si>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</si>
  <si>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</si>
  <si>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</si>
  <si>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</si>
  <si>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</si>
  <si>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</si>
  <si>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</si>
  <si>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</si>
  <si>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</si>
  <si>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</si>
  <si>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</si>
  <si>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</si>
  <si>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</si>
  <si>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</si>
  <si>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</si>
  <si>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</si>
  <si>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</si>
  <si>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</si>
  <si>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</si>
  <si>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</si>
  <si>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</si>
  <si>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</si>
  <si>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</si>
  <si>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</si>
  <si>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</si>
  <si>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</si>
  <si>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</si>
  <si>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</si>
  <si>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</si>
  <si>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</si>
  <si>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</si>
  <si>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</si>
  <si>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MASI. ENEIDA YAZMIN HONORATO RODRIGUEZ</t>
  </si>
  <si>
    <t>ESTRUCTURA DE DATOS</t>
  </si>
  <si>
    <t>INGENIERIA EN SISTEMAS COMPUTACIONALES</t>
  </si>
  <si>
    <t>LENGUAJES Y AUTOMATAS I</t>
  </si>
  <si>
    <t>504A</t>
  </si>
  <si>
    <t>304B</t>
  </si>
  <si>
    <t>504B</t>
  </si>
  <si>
    <t>FUNDAMENTOS DE INTELIGENCIA DE NEGOCIOS</t>
  </si>
  <si>
    <t>MINERIA DE DATOS</t>
  </si>
  <si>
    <t>ARRTR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</si>
</sst>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15" zoomScaleNormal="100" zoomScaleSheetLayoutView="100" zoomScalePageLayoutView="70" workbookViewId="0">
      <selection activeCell="K13" sqref="K13:K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7" t="s">
        <v>35</v>
      </c>
      <c r="C13" s="8">
        <v>1</v>
      </c>
      <c r="D13" s="8" t="s">
        <v>39</v>
      </c>
      <c r="E13" s="8" t="s">
        <v>36</v>
      </c>
      <c r="F13" s="8">
        <v>23</v>
      </c>
      <c r="G13" s="8">
        <v>17</v>
      </c>
      <c r="H13" s="8">
        <v>0</v>
      </c>
      <c r="I13" s="9"/>
      <c r="J13" s="8">
        <f>(F13-SUM(G13:H13))-L13</f>
        <v>6</v>
      </c>
      <c r="K13" s="9"/>
      <c r="L13" s="8">
        <v>0</v>
      </c>
      <c r="M13" s="9">
        <f t="shared" ref="M13:M17" si="0">L13/F13</f>
        <v>0</v>
      </c>
      <c r="N13" s="8">
        <v>61</v>
      </c>
      <c r="O13" s="12">
        <v>0.74</v>
      </c>
      <c r="P13" s="17"/>
    </row>
    <row r="14" spans="1:16" s="10" customFormat="1" ht="39.6" x14ac:dyDescent="0.25">
      <c r="A14" s="17"/>
      <c r="B14" s="7" t="s">
        <v>37</v>
      </c>
      <c r="C14" s="8">
        <v>1</v>
      </c>
      <c r="D14" s="8" t="s">
        <v>38</v>
      </c>
      <c r="E14" s="8" t="s">
        <v>36</v>
      </c>
      <c r="F14" s="8">
        <v>18</v>
      </c>
      <c r="G14" s="8">
        <v>15</v>
      </c>
      <c r="H14" s="8">
        <v>0</v>
      </c>
      <c r="I14" s="9"/>
      <c r="J14" s="8">
        <f>(F14-SUM(G14:H14))-L14</f>
        <v>3</v>
      </c>
      <c r="K14" s="9"/>
      <c r="L14" s="8">
        <v>0</v>
      </c>
      <c r="M14" s="9">
        <f t="shared" si="0"/>
        <v>0</v>
      </c>
      <c r="N14" s="8">
        <v>77.5</v>
      </c>
      <c r="O14" s="12">
        <v>0.83</v>
      </c>
      <c r="P14" s="17"/>
    </row>
    <row r="15" spans="1:16" s="10" customFormat="1" ht="39.6" x14ac:dyDescent="0.25">
      <c r="A15" s="17"/>
      <c r="B15" s="7" t="s">
        <v>37</v>
      </c>
      <c r="C15" s="8">
        <v>1</v>
      </c>
      <c r="D15" s="8" t="s">
        <v>40</v>
      </c>
      <c r="E15" s="8" t="s">
        <v>36</v>
      </c>
      <c r="F15" s="8">
        <v>11</v>
      </c>
      <c r="G15" s="8">
        <v>11</v>
      </c>
      <c r="H15" s="8">
        <v>0</v>
      </c>
      <c r="I15" s="9"/>
      <c r="J15" s="8">
        <f>(F15-SUM(G15:H15))-L15</f>
        <v>0</v>
      </c>
      <c r="K15" s="9"/>
      <c r="L15" s="8">
        <v>0</v>
      </c>
      <c r="M15" s="9">
        <f t="shared" si="0"/>
        <v>0</v>
      </c>
      <c r="N15" s="8">
        <v>88.36</v>
      </c>
      <c r="O15" s="12">
        <v>0.54</v>
      </c>
      <c r="P15" s="17"/>
    </row>
    <row r="16" spans="1:16" s="10" customFormat="1" ht="39.6" x14ac:dyDescent="0.25">
      <c r="A16" s="17"/>
      <c r="B16" s="7" t="s">
        <v>41</v>
      </c>
      <c r="C16" s="8">
        <v>1</v>
      </c>
      <c r="D16" s="8" t="s">
        <v>43</v>
      </c>
      <c r="E16" s="8" t="s">
        <v>36</v>
      </c>
      <c r="F16" s="8">
        <v>3</v>
      </c>
      <c r="G16" s="8">
        <v>3</v>
      </c>
      <c r="H16" s="8">
        <v>0</v>
      </c>
      <c r="I16" s="9"/>
      <c r="J16" s="8">
        <f>(F16-SUM(G16:H16))-L16</f>
        <v>0</v>
      </c>
      <c r="K16" s="9"/>
      <c r="L16" s="8">
        <v>0</v>
      </c>
      <c r="M16" s="9">
        <f t="shared" si="0"/>
        <v>0</v>
      </c>
      <c r="N16" s="8">
        <v>76.67</v>
      </c>
      <c r="O16" s="12">
        <v>0.66</v>
      </c>
      <c r="P16" s="17"/>
    </row>
    <row r="17" spans="1:16" s="10" customFormat="1" ht="39.6" x14ac:dyDescent="0.25">
      <c r="A17" s="17"/>
      <c r="B17" s="7" t="s">
        <v>42</v>
      </c>
      <c r="C17" s="8">
        <v>1</v>
      </c>
      <c r="D17" s="8" t="s">
        <v>43</v>
      </c>
      <c r="E17" s="8" t="s">
        <v>36</v>
      </c>
      <c r="F17" s="8">
        <v>2</v>
      </c>
      <c r="G17" s="8">
        <v>2</v>
      </c>
      <c r="H17" s="8">
        <v>0</v>
      </c>
      <c r="I17" s="9"/>
      <c r="J17" s="8">
        <f>(F17-SUM(G17:H17))-L17</f>
        <v>0</v>
      </c>
      <c r="K17" s="9"/>
      <c r="L17" s="8">
        <v>0</v>
      </c>
      <c r="M17" s="9">
        <f t="shared" si="0"/>
        <v>0</v>
      </c>
      <c r="N17" s="8">
        <v>80</v>
      </c>
      <c r="O17" s="12">
        <v>1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48</v>
      </c>
      <c r="H27" s="20"/>
      <c r="I27" s="21"/>
      <c r="J27" s="20"/>
      <c r="K27" s="21"/>
      <c r="L27" s="20"/>
      <c r="M27" s="21"/>
      <c r="N27" s="20">
        <f>AVERAGE(N13:N26)</f>
        <v>76.706000000000003</v>
      </c>
      <c r="O27" s="22">
        <f>AVERAGE(O13:O26)</f>
        <v>0.754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8" sqref="B18:M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 t="shared" ref="I14:I17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 t="shared" si="3"/>
        <v>0</v>
      </c>
      <c r="J16" s="8">
        <f t="shared" si="4"/>
        <v>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 t="shared" si="3"/>
        <v>0</v>
      </c>
      <c r="J17" s="8">
        <f t="shared" si="4"/>
        <v>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8" sqref="B18:M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 t="shared" ref="I14:I17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11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 t="shared" si="3"/>
        <v>0</v>
      </c>
      <c r="J16" s="8">
        <f t="shared" si="4"/>
        <v>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 t="shared" si="3"/>
        <v>0</v>
      </c>
      <c r="J17" s="8">
        <f t="shared" si="4"/>
        <v>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9" zoomScaleNormal="100" zoomScaleSheetLayoutView="100" zoomScalePageLayoutView="70" workbookViewId="0">
      <selection activeCell="I20" sqref="I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f>'1'!C13</f>
        <v>1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>(F13-SUM(G13:H13))-L13</f>
        <v>23</v>
      </c>
      <c r="K13" s="9">
        <f>J13/F13</f>
        <v>1</v>
      </c>
      <c r="L13" s="8"/>
      <c r="M13" s="9">
        <f>L13/F13</f>
        <v>0</v>
      </c>
      <c r="N13" s="8"/>
      <c r="O13" s="12"/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f>'1'!C14</f>
        <v>1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0</v>
      </c>
      <c r="I14" s="9">
        <f>(G14+H14)/F14</f>
        <v>0</v>
      </c>
      <c r="J14" s="8">
        <f>(F14-SUM(G14:H14))-L14</f>
        <v>18</v>
      </c>
      <c r="K14" s="9">
        <f>J14/F14</f>
        <v>1</v>
      </c>
      <c r="L14" s="8"/>
      <c r="M14" s="9">
        <f>L14/F14</f>
        <v>0</v>
      </c>
      <c r="N14" s="8"/>
      <c r="O14" s="12"/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f>'1'!C15</f>
        <v>1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0</v>
      </c>
      <c r="I15" s="9">
        <f>(G15+H15)/F15</f>
        <v>0</v>
      </c>
      <c r="J15" s="8">
        <f>(F15-SUM(G15:H15))-L15</f>
        <v>11</v>
      </c>
      <c r="K15" s="9">
        <f>J15/F15</f>
        <v>1</v>
      </c>
      <c r="L15" s="8"/>
      <c r="M15" s="9">
        <f>L15/F15</f>
        <v>0</v>
      </c>
      <c r="N15" s="8"/>
      <c r="O15" s="12"/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f>'1'!C16</f>
        <v>1</v>
      </c>
      <c r="D16" s="8" t="s">
        <v>43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>(G16+H16)/F16</f>
        <v>0</v>
      </c>
      <c r="J16" s="8">
        <f>(F16-SUM(G16:H16))-L16</f>
        <v>3</v>
      </c>
      <c r="K16" s="9">
        <f>J16/F16</f>
        <v>1</v>
      </c>
      <c r="L16" s="8"/>
      <c r="M16" s="9">
        <f>L16/F16</f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f>'1'!C17</f>
        <v>1</v>
      </c>
      <c r="D17" s="8" t="s">
        <v>43</v>
      </c>
      <c r="E17" s="8" t="str">
        <f>'1'!E17</f>
        <v>INGENIERIA EN SISTEMAS COMPUTACIONALES</v>
      </c>
      <c r="F17" s="8">
        <f>'1'!F17</f>
        <v>2</v>
      </c>
      <c r="G17" s="8"/>
      <c r="H17" s="8">
        <v>0</v>
      </c>
      <c r="I17" s="9">
        <f>(G17+H17)/F17</f>
        <v>0</v>
      </c>
      <c r="J17" s="8">
        <f>(F17-SUM(G17:H17))-L17</f>
        <v>2</v>
      </c>
      <c r="K17" s="9">
        <f>J17/F17</f>
        <v>1</v>
      </c>
      <c r="L17" s="8"/>
      <c r="M17" s="9">
        <f>L17/F17</f>
        <v>0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57</v>
      </c>
      <c r="K27" s="21">
        <f>J27/F27</f>
        <v>1</v>
      </c>
      <c r="L27" s="20">
        <f>SUM(L13:L26)</f>
        <v>0</v>
      </c>
      <c r="M27" s="21">
        <f>L27/F27</f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2025-07-02T21:33:58Z</cp:lastPrinted>
  <dcterms:created xsi:type="dcterms:W3CDTF">2021-11-22T14:45:25Z</dcterms:created>
  <dcterms:modified xsi:type="dcterms:W3CDTF">2025-09-26T17:13:08Z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