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3DD6D582-ED59-4D24-AE27-B691FF9ADE91}" xr6:coauthVersionLast="47" xr6:coauthVersionMax="47" xr10:uidLastSave="{00000000-0000-0000-0000-000000000000}"/>
  <bookViews>
    <workbookView xWindow="-108" yWindow="-108" windowWidth="23256" windowHeight="12456" tabRatio="685" activeTab="1" xr2:uid="{00000000-000D-0000-FFFF-FFFF00000000}"/>
  </bookViews>
  <sheets>
    <sheet name="MINERIA DE DATOS" sheetId="4" r:id="rId1"/>
    <sheet name="FUNDAMENTOS DE INTELIGENCIA DE " sheetId="3" r:id="rId2"/>
    <sheet name="ESTRUCTURA DE DATOS" sheetId="6" r:id="rId3"/>
    <sheet name="LENGUAJES Y AUTOMATAS 1 504B" sheetId="7" r:id="rId4"/>
    <sheet name="LENGUAJES Y AUTOMATAS I 504 A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6" l="1"/>
  <c r="K34" i="6"/>
  <c r="L34" i="6"/>
  <c r="M34" i="6"/>
  <c r="N34" i="6"/>
  <c r="K27" i="3" l="1"/>
  <c r="K24" i="3"/>
  <c r="K22" i="3"/>
  <c r="K25" i="3" s="1"/>
  <c r="K27" i="7"/>
  <c r="J27" i="3"/>
  <c r="J27" i="7"/>
  <c r="J32" i="1"/>
  <c r="J37" i="6"/>
  <c r="J27" i="1" l="1"/>
  <c r="J23" i="7"/>
  <c r="J22" i="7"/>
  <c r="J35" i="6"/>
  <c r="K33" i="6"/>
  <c r="L33" i="6"/>
  <c r="M33" i="6"/>
  <c r="N33" i="6"/>
  <c r="O33" i="6"/>
  <c r="P33" i="6"/>
  <c r="K32" i="6"/>
  <c r="L32" i="6"/>
  <c r="M32" i="6"/>
  <c r="N32" i="6"/>
  <c r="O32" i="6"/>
  <c r="P32" i="6"/>
  <c r="J34" i="6"/>
  <c r="J33" i="6"/>
  <c r="J32" i="6"/>
  <c r="B24" i="6" l="1"/>
  <c r="L35" i="6"/>
  <c r="M35" i="6"/>
  <c r="Q32" i="6"/>
  <c r="L36" i="6"/>
  <c r="M36" i="6"/>
  <c r="Q33" i="6"/>
  <c r="Q36" i="6" s="1"/>
  <c r="N36" i="6"/>
  <c r="O34" i="6"/>
  <c r="O36" i="6" s="1"/>
  <c r="P34" i="6"/>
  <c r="Q34" i="6"/>
  <c r="Q21" i="4"/>
  <c r="Q20" i="4"/>
  <c r="Q24" i="7"/>
  <c r="P24" i="7"/>
  <c r="O24" i="7"/>
  <c r="N24" i="7"/>
  <c r="M24" i="7"/>
  <c r="L24" i="7"/>
  <c r="K24" i="7"/>
  <c r="J24" i="7"/>
  <c r="Q23" i="7"/>
  <c r="P23" i="7"/>
  <c r="O23" i="7"/>
  <c r="N23" i="7"/>
  <c r="M23" i="7"/>
  <c r="L23" i="7"/>
  <c r="K23" i="7"/>
  <c r="Q22" i="7"/>
  <c r="P22" i="7"/>
  <c r="O22" i="7"/>
  <c r="N22" i="7"/>
  <c r="M22" i="7"/>
  <c r="M25" i="7" s="1"/>
  <c r="L22" i="7"/>
  <c r="K22" i="7"/>
  <c r="B13" i="7"/>
  <c r="B14" i="7" s="1"/>
  <c r="B16" i="7" s="1"/>
  <c r="B10" i="7"/>
  <c r="K36" i="6" l="1"/>
  <c r="J36" i="6"/>
  <c r="Q35" i="6"/>
  <c r="K35" i="6"/>
  <c r="P36" i="6"/>
  <c r="P35" i="6"/>
  <c r="O35" i="6"/>
  <c r="N35" i="6"/>
  <c r="K25" i="7"/>
  <c r="L25" i="7"/>
  <c r="O26" i="7"/>
  <c r="P25" i="7"/>
  <c r="P26" i="7"/>
  <c r="Q26" i="7"/>
  <c r="N25" i="7"/>
  <c r="Q25" i="7"/>
  <c r="K26" i="7"/>
  <c r="J26" i="7"/>
  <c r="J25" i="7"/>
  <c r="O25" i="7"/>
  <c r="L26" i="7"/>
  <c r="M26" i="7"/>
  <c r="N26" i="7"/>
  <c r="J24" i="3"/>
  <c r="J22" i="3"/>
  <c r="J22" i="4"/>
  <c r="B11" i="6" l="1"/>
  <c r="B14" i="6"/>
  <c r="Q9" i="4"/>
  <c r="Q10" i="4"/>
  <c r="Q11" i="4"/>
  <c r="Q12" i="4"/>
  <c r="Q13" i="4"/>
  <c r="Q14" i="4"/>
  <c r="Q15" i="4"/>
  <c r="Q16" i="4"/>
  <c r="Q17" i="4"/>
  <c r="Q18" i="4"/>
  <c r="Q19" i="4"/>
  <c r="K32" i="1"/>
  <c r="J27" i="4"/>
  <c r="B10" i="1"/>
  <c r="B11" i="1" s="1"/>
  <c r="B13" i="1" s="1"/>
  <c r="B14" i="1" s="1"/>
  <c r="B15" i="1" s="1"/>
  <c r="B16" i="1" s="1"/>
  <c r="B17" i="1" s="1"/>
  <c r="B19" i="1" s="1"/>
  <c r="B20" i="1" s="1"/>
  <c r="P24" i="4"/>
  <c r="O24" i="4"/>
  <c r="N24" i="4"/>
  <c r="M24" i="4"/>
  <c r="L24" i="4"/>
  <c r="K24" i="4"/>
  <c r="J24" i="4"/>
  <c r="P23" i="4"/>
  <c r="O23" i="4"/>
  <c r="N23" i="4"/>
  <c r="M23" i="4"/>
  <c r="L23" i="4"/>
  <c r="K23" i="4"/>
  <c r="J23" i="4"/>
  <c r="P22" i="4"/>
  <c r="P25" i="4" s="1"/>
  <c r="O22" i="4"/>
  <c r="O25" i="4" s="1"/>
  <c r="N22" i="4"/>
  <c r="N25" i="4" s="1"/>
  <c r="M22" i="4"/>
  <c r="L22" i="4"/>
  <c r="K22" i="4"/>
  <c r="B10" i="4"/>
  <c r="B11" i="4" s="1"/>
  <c r="B12" i="4" s="1"/>
  <c r="P24" i="3"/>
  <c r="O24" i="3"/>
  <c r="N24" i="3"/>
  <c r="M24" i="3"/>
  <c r="L24" i="3"/>
  <c r="P23" i="3"/>
  <c r="O23" i="3"/>
  <c r="N23" i="3"/>
  <c r="M23" i="3"/>
  <c r="L23" i="3"/>
  <c r="K23" i="3"/>
  <c r="J23" i="3"/>
  <c r="P22" i="3"/>
  <c r="P25" i="3" s="1"/>
  <c r="O22" i="3"/>
  <c r="O25" i="3" s="1"/>
  <c r="N22" i="3"/>
  <c r="M22" i="3"/>
  <c r="L22" i="3"/>
  <c r="B11" i="3"/>
  <c r="L25" i="4" l="1"/>
  <c r="J25" i="3"/>
  <c r="L25" i="3"/>
  <c r="M25" i="3"/>
  <c r="N25" i="3"/>
  <c r="K25" i="4"/>
  <c r="M25" i="4"/>
  <c r="K26" i="4"/>
  <c r="M26" i="4"/>
  <c r="O26" i="4"/>
  <c r="J25" i="4"/>
  <c r="J26" i="3"/>
  <c r="Q28" i="1"/>
  <c r="Q27" i="1"/>
  <c r="Q24" i="4"/>
  <c r="L26" i="3"/>
  <c r="N26" i="3"/>
  <c r="P26" i="3"/>
  <c r="Q29" i="1"/>
  <c r="Q24" i="3"/>
  <c r="K26" i="3"/>
  <c r="M26" i="3"/>
  <c r="O26" i="3"/>
  <c r="L26" i="4"/>
  <c r="N26" i="4"/>
  <c r="P26" i="4"/>
  <c r="J26" i="4"/>
  <c r="Q22" i="4"/>
  <c r="Q23" i="4"/>
  <c r="Q22" i="3"/>
  <c r="Q23" i="3"/>
  <c r="K29" i="1"/>
  <c r="L29" i="1"/>
  <c r="M29" i="1"/>
  <c r="N29" i="1"/>
  <c r="O29" i="1"/>
  <c r="P29" i="1"/>
  <c r="J29" i="1"/>
  <c r="K28" i="1"/>
  <c r="L28" i="1"/>
  <c r="M28" i="1"/>
  <c r="N28" i="1"/>
  <c r="O28" i="1"/>
  <c r="P28" i="1"/>
  <c r="K27" i="1"/>
  <c r="L27" i="1"/>
  <c r="M27" i="1"/>
  <c r="N27" i="1"/>
  <c r="O27" i="1"/>
  <c r="P27" i="1"/>
  <c r="J28" i="1"/>
  <c r="Q30" i="1" l="1"/>
  <c r="Q26" i="3"/>
  <c r="Q25" i="4"/>
  <c r="Q26" i="4"/>
  <c r="Q31" i="1"/>
  <c r="Q25" i="3"/>
  <c r="K31" i="1" l="1"/>
  <c r="L31" i="1"/>
  <c r="M31" i="1"/>
  <c r="N31" i="1"/>
  <c r="O31" i="1"/>
  <c r="P31" i="1"/>
  <c r="K30" i="1"/>
  <c r="L30" i="1"/>
  <c r="M30" i="1"/>
  <c r="N30" i="1"/>
  <c r="O30" i="1"/>
  <c r="P30" i="1"/>
  <c r="J31" i="1"/>
  <c r="J30" i="1"/>
</calcChain>
</file>

<file path=xl/sharedStrings.xml><?xml version="1.0" encoding="utf-8"?>
<sst xmlns="http://schemas.openxmlformats.org/spreadsheetml/2006/main" count="254" uniqueCount="148">
  <si>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</si>
  <si>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</si>
  <si>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</si>
  <si>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</si>
  <si>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</si>
  <si>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</si>
  <si>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</si>
  <si>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</si>
  <si>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</si>
  <si>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</si>
  <si>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</si>
  <si>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</si>
  <si>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</si>
  <si>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</si>
  <si>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</si>
  <si>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</si>
  <si>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</si>
  <si>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</si>
  <si>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</si>
  <si>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</si>
  <si>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</si>
  <si>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</si>
  <si>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</si>
  <si>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</si>
  <si>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MASI. ENEIDA YAZMIN HONORATO RODRIGUEZ</t>
  </si>
  <si>
    <t>MASI ENEIDA YAZMIN HONORATO RODRIGUEZ</t>
  </si>
  <si>
    <t>BETAZA PEREZ EMILY JOANA</t>
  </si>
  <si>
    <t>CRUZ GUTIERREZ FRANCISCO JAVIER</t>
  </si>
  <si>
    <t>GARCIA TOME EVELYN JANNET</t>
  </si>
  <si>
    <t>HERNANDEZ GORGONIO ITZEL ARIDAY</t>
  </si>
  <si>
    <t>MARTINEZ PAXTIAN FERNANDO</t>
  </si>
  <si>
    <t>PALMA SIFUENTES DIEGO EDUARDO</t>
  </si>
  <si>
    <t>RODRIGUEZ BLANCO MELINA</t>
  </si>
  <si>
    <t>231U0146</t>
  </si>
  <si>
    <t>231U0151</t>
  </si>
  <si>
    <t>231U0156</t>
  </si>
  <si>
    <t>231U0157</t>
  </si>
  <si>
    <t>231U0161</t>
  </si>
  <si>
    <t>231U0175</t>
  </si>
  <si>
    <t xml:space="preserve">231U0140 </t>
  </si>
  <si>
    <t xml:space="preserve">CANCINO MENENDEZ GUADALUPE  </t>
  </si>
  <si>
    <t xml:space="preserve"> CHIGO VÁSQUEZ RICARDO</t>
  </si>
  <si>
    <t xml:space="preserve">CATEMAXCA ORTIZ YARELI  </t>
  </si>
  <si>
    <t xml:space="preserve">231U0141 </t>
  </si>
  <si>
    <t xml:space="preserve">231U0137 </t>
  </si>
  <si>
    <t xml:space="preserve">231U0147 </t>
  </si>
  <si>
    <t xml:space="preserve">CRUZ AMBROSIO BRIAN JOSUE  </t>
  </si>
  <si>
    <t xml:space="preserve"> 231U0148 </t>
  </si>
  <si>
    <t xml:space="preserve"> CRUZ CASTILLO JOSUE  </t>
  </si>
  <si>
    <t xml:space="preserve"> CONTRERAS ARAIZA ZAIDA GUADALUPE </t>
  </si>
  <si>
    <t xml:space="preserve">231U0149 </t>
  </si>
  <si>
    <t>ESCALERA GARCIA ORLANDO ALEXIS</t>
  </si>
  <si>
    <t>231U0469</t>
  </si>
  <si>
    <t>FONSECA ALVIZAR JAIRO ALAIN</t>
  </si>
  <si>
    <t xml:space="preserve">231U0158 </t>
  </si>
  <si>
    <t xml:space="preserve"> HERNANDEZ GARRIDO DIEGO  </t>
  </si>
  <si>
    <t xml:space="preserve"> LOPEZ BARRAZA ERICK ALEJANDRO </t>
  </si>
  <si>
    <t xml:space="preserve"> 231U0162</t>
  </si>
  <si>
    <t xml:space="preserve">LOPEZ MEDINA ROXANA </t>
  </si>
  <si>
    <t xml:space="preserve"> 231U0166</t>
  </si>
  <si>
    <t xml:space="preserve"> 231U0168</t>
  </si>
  <si>
    <t xml:space="preserve"> MIROS CALIENTE JOSE DE JESUS</t>
  </si>
  <si>
    <t xml:space="preserve">231U0484 </t>
  </si>
  <si>
    <t>MINERIA DE DATOS</t>
  </si>
  <si>
    <t>CAGAL FISCAL ALEJANDRO</t>
  </si>
  <si>
    <t>CAGAL HERNANDEZ NOE DE JESUS</t>
  </si>
  <si>
    <t>CHACHA AMBROS ESLI GABRIELA</t>
  </si>
  <si>
    <t>FERNANDEZ AZAMAR ALAN JONUHE</t>
  </si>
  <si>
    <t>FIGUEROA GARCIA TRISTAN KALED</t>
  </si>
  <si>
    <t>IXBA CASAS JOSUE URIEL</t>
  </si>
  <si>
    <t>MELCHI CHAGALA SHARI LEILANI</t>
  </si>
  <si>
    <t>OJEDA ANTELY MARCO ANTONIO</t>
  </si>
  <si>
    <t>SANDOVAL CORTES CELIA YAZMIN</t>
  </si>
  <si>
    <t>TEOBA MARTINEZ YAHAIRA DEL SOL</t>
  </si>
  <si>
    <t>TEOBAL CRUZ JOSE MANUEL</t>
  </si>
  <si>
    <t>231U0176</t>
  </si>
  <si>
    <t>231U0628</t>
  </si>
  <si>
    <t>231U0180</t>
  </si>
  <si>
    <t>231U0173</t>
  </si>
  <si>
    <t>231U0673</t>
  </si>
  <si>
    <t xml:space="preserve"> 231U0159</t>
  </si>
  <si>
    <t>231U0154</t>
  </si>
  <si>
    <t>231U0153</t>
  </si>
  <si>
    <t>231U0143</t>
  </si>
  <si>
    <t>231U0139</t>
  </si>
  <si>
    <t>231U0459</t>
  </si>
  <si>
    <t>LENGUAJES Y AUTOMATAS I</t>
  </si>
  <si>
    <t>504 A</t>
  </si>
  <si>
    <t>AGO-DIC 25</t>
  </si>
  <si>
    <t>504 B</t>
  </si>
  <si>
    <t xml:space="preserve"> HERNANDEZ SALAZAR GUSTAVO ANGE</t>
  </si>
  <si>
    <t xml:space="preserve"> 211U0642</t>
  </si>
  <si>
    <t>211U0013</t>
  </si>
  <si>
    <t>MELCHI COTA CRUZ AXEL</t>
  </si>
  <si>
    <t>FUNDAMENTOS DE INTELIGENCIA DE NEGOCIOS</t>
  </si>
  <si>
    <t>ARRTR</t>
  </si>
  <si>
    <t xml:space="preserve"> HERNANDEZ SALAZAR GUSTAVO ANGEL</t>
  </si>
  <si>
    <t xml:space="preserve"> MELCHI COTA CRUZ AXEL</t>
  </si>
  <si>
    <t xml:space="preserve"> XOLO ABSALON SERGIO LUIS</t>
  </si>
  <si>
    <t xml:space="preserve"> 211U0013</t>
  </si>
  <si>
    <t xml:space="preserve"> 201U0127</t>
  </si>
  <si>
    <t>ESTRUCTURA DE DATOS</t>
  </si>
  <si>
    <t>304A</t>
  </si>
  <si>
    <t xml:space="preserve"> AMBROS TORNADO DEYZI AIMETH</t>
  </si>
  <si>
    <t>CADENA TOTO FERNANDO JAVIER</t>
  </si>
  <si>
    <t>CAGAL LUCIANO CESAR IVAN</t>
  </si>
  <si>
    <t xml:space="preserve"> CRUZ LAZARO YOSELIN</t>
  </si>
  <si>
    <t xml:space="preserve"> GARCIA SEGURA CESAR EDUARDO</t>
  </si>
  <si>
    <t xml:space="preserve"> HERNANDEZ RODRIGUEZ ROBERTO</t>
  </si>
  <si>
    <t xml:space="preserve"> JACOBO TOTO NESTOR JULIAN</t>
  </si>
  <si>
    <t>LIRA DOMINGUEZ CAMILA</t>
  </si>
  <si>
    <t xml:space="preserve"> MALAGA MIXTEGA MIGUEL ANGEL</t>
  </si>
  <si>
    <t xml:space="preserve"> MARTINEZ MARCIAL DIEGO ADOLFO</t>
  </si>
  <si>
    <t xml:space="preserve"> MATIAS SEBA MARTHA CECILIA</t>
  </si>
  <si>
    <t xml:space="preserve"> MIXTEGA HERNANDEZ ALAN VLADIMIR</t>
  </si>
  <si>
    <t>MIXTEGA HERNANDEZ JAVIER DE JESUS</t>
  </si>
  <si>
    <t xml:space="preserve"> MOLINA PEREZ LUIS ALEJANDRO</t>
  </si>
  <si>
    <t xml:space="preserve"> OCHOA MALAGA DAVID FRANCISCO</t>
  </si>
  <si>
    <t xml:space="preserve"> ORGANISTA VILLASECA INGRID KARINA</t>
  </si>
  <si>
    <t xml:space="preserve"> PEREZ QUINO JANYN IVETH</t>
  </si>
  <si>
    <t>PUCHETA FLORES GIOVANNA MONSERRAT</t>
  </si>
  <si>
    <t>PUCHETA LOEZA ADAIR ESAU</t>
  </si>
  <si>
    <t>QUINO TEJADA ABIL JOHENDI</t>
  </si>
  <si>
    <t xml:space="preserve"> RUIZ SAENZ ALEXANDER RAFAEL</t>
  </si>
  <si>
    <t>TEMIX ANDRADE ANDRES</t>
  </si>
  <si>
    <t>241U0142</t>
  </si>
  <si>
    <t>241U0145</t>
  </si>
  <si>
    <t>241U0146</t>
  </si>
  <si>
    <t>241U0152</t>
  </si>
  <si>
    <t>221U0198</t>
  </si>
  <si>
    <t>221U0209</t>
  </si>
  <si>
    <t>241U0156</t>
  </si>
  <si>
    <t>241U0159</t>
  </si>
  <si>
    <t>241U0160</t>
  </si>
  <si>
    <t>211U0662</t>
  </si>
  <si>
    <t>231U0165</t>
  </si>
  <si>
    <t>241U0163</t>
  </si>
  <si>
    <t>241U0165</t>
  </si>
  <si>
    <t>241U0652</t>
  </si>
  <si>
    <t>241U0166</t>
  </si>
  <si>
    <t>241U0634</t>
  </si>
  <si>
    <t>241U0168</t>
  </si>
  <si>
    <t>241U0613</t>
  </si>
  <si>
    <t>231U0632</t>
  </si>
  <si>
    <t xml:space="preserve">221U0241 </t>
  </si>
  <si>
    <t>231U0350</t>
  </si>
  <si>
    <t>241U0173</t>
  </si>
  <si>
    <t>241U0175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</si>
</sst>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0"/>
  <sheetViews>
    <sheetView zoomScale="84" zoomScaleNormal="84" workbookViewId="0">
      <selection activeCell="J27" sqref="J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1" customWidth="1"/>
    <col min="8" max="8" width="7.6640625" customWidth="1"/>
    <col min="9" max="9" width="5.5546875" customWidth="1"/>
    <col min="10" max="10" width="6.664062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63</v>
      </c>
      <c r="E4" s="30"/>
      <c r="F4" s="30"/>
      <c r="G4" s="30"/>
      <c r="I4" t="s">
        <v>1</v>
      </c>
      <c r="J4" s="31" t="s">
        <v>95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91</v>
      </c>
      <c r="D9" s="22" t="s">
        <v>90</v>
      </c>
      <c r="E9" s="22"/>
      <c r="F9" s="22"/>
      <c r="G9" s="22"/>
      <c r="H9" s="22"/>
      <c r="I9" s="22"/>
      <c r="J9" s="4">
        <v>80</v>
      </c>
      <c r="K9" s="4"/>
      <c r="L9" s="4"/>
      <c r="M9" s="4"/>
      <c r="N9" s="4"/>
      <c r="O9" s="4"/>
      <c r="P9" s="4"/>
      <c r="Q9" s="9">
        <f t="shared" ref="Q9:Q21" si="0">SUM(J9:P9)/4</f>
        <v>20</v>
      </c>
    </row>
    <row r="10" spans="2:18" x14ac:dyDescent="0.3">
      <c r="B10" s="6">
        <f t="shared" ref="B10:B12" si="1">B9+1</f>
        <v>2</v>
      </c>
      <c r="C10" s="6" t="s">
        <v>92</v>
      </c>
      <c r="D10" s="22" t="s">
        <v>93</v>
      </c>
      <c r="E10" s="22"/>
      <c r="F10" s="22"/>
      <c r="G10" s="22"/>
      <c r="H10" s="22"/>
      <c r="I10" s="22"/>
      <c r="J10" s="4">
        <v>80</v>
      </c>
      <c r="K10" s="4"/>
      <c r="L10" s="4"/>
      <c r="M10" s="4"/>
      <c r="N10" s="4"/>
      <c r="O10" s="4"/>
      <c r="P10" s="4"/>
      <c r="Q10" s="9">
        <f t="shared" si="0"/>
        <v>20</v>
      </c>
    </row>
    <row r="11" spans="2:18" x14ac:dyDescent="0.3">
      <c r="B11" s="6">
        <f t="shared" si="1"/>
        <v>3</v>
      </c>
      <c r="C11" s="6"/>
      <c r="D11" s="22"/>
      <c r="E11" s="22"/>
      <c r="F11" s="22"/>
      <c r="G11" s="22"/>
      <c r="H11" s="22"/>
      <c r="I11" s="22"/>
      <c r="J11" s="4"/>
      <c r="K11" s="4"/>
      <c r="L11" s="4"/>
      <c r="M11" s="4"/>
      <c r="N11" s="4"/>
      <c r="O11" s="4"/>
      <c r="P11" s="4"/>
      <c r="Q11" s="9">
        <f t="shared" si="0"/>
        <v>0</v>
      </c>
    </row>
    <row r="12" spans="2:18" x14ac:dyDescent="0.3">
      <c r="B12" s="6">
        <f t="shared" si="1"/>
        <v>4</v>
      </c>
      <c r="C12" s="6"/>
      <c r="D12" s="22"/>
      <c r="E12" s="22"/>
      <c r="F12" s="22"/>
      <c r="G12" s="22"/>
      <c r="H12" s="22"/>
      <c r="I12" s="22"/>
      <c r="J12" s="4"/>
      <c r="K12" s="4"/>
      <c r="L12" s="4"/>
      <c r="M12" s="4"/>
      <c r="N12" s="4"/>
      <c r="O12" s="4"/>
      <c r="P12" s="4"/>
      <c r="Q12" s="9">
        <f t="shared" si="0"/>
        <v>0</v>
      </c>
    </row>
    <row r="13" spans="2:18" x14ac:dyDescent="0.3">
      <c r="B13" s="6">
        <v>5</v>
      </c>
      <c r="C13" s="6"/>
      <c r="D13" s="22"/>
      <c r="E13" s="22"/>
      <c r="F13" s="22"/>
      <c r="G13" s="22"/>
      <c r="H13" s="22"/>
      <c r="I13" s="22"/>
      <c r="J13" s="4"/>
      <c r="K13" s="4"/>
      <c r="L13" s="4"/>
      <c r="M13" s="4"/>
      <c r="N13" s="4"/>
      <c r="O13" s="4"/>
      <c r="P13" s="4"/>
      <c r="Q13" s="9">
        <f t="shared" si="0"/>
        <v>0</v>
      </c>
    </row>
    <row r="14" spans="2:18" x14ac:dyDescent="0.3">
      <c r="B14" s="6">
        <v>6</v>
      </c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9">
        <f t="shared" si="0"/>
        <v>0</v>
      </c>
    </row>
    <row r="15" spans="2:18" x14ac:dyDescent="0.3">
      <c r="B15" s="6">
        <v>7</v>
      </c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9">
        <f t="shared" si="0"/>
        <v>0</v>
      </c>
    </row>
    <row r="16" spans="2:18" x14ac:dyDescent="0.3">
      <c r="B16" s="6">
        <v>8</v>
      </c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9">
        <f t="shared" si="0"/>
        <v>0</v>
      </c>
    </row>
    <row r="17" spans="2:17" x14ac:dyDescent="0.3">
      <c r="B17" s="6">
        <v>9</v>
      </c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9">
        <f t="shared" si="0"/>
        <v>0</v>
      </c>
    </row>
    <row r="18" spans="2:17" x14ac:dyDescent="0.3">
      <c r="B18" s="6">
        <v>10</v>
      </c>
      <c r="C18" s="6"/>
      <c r="D18" s="22"/>
      <c r="E18" s="22"/>
      <c r="F18" s="22"/>
      <c r="G18" s="22"/>
      <c r="H18" s="22"/>
      <c r="I18" s="22"/>
      <c r="J18" s="4"/>
      <c r="K18" s="4"/>
      <c r="L18" s="4"/>
      <c r="M18" s="4"/>
      <c r="N18" s="4"/>
      <c r="O18" s="4"/>
      <c r="P18" s="4"/>
      <c r="Q18" s="9">
        <f t="shared" si="0"/>
        <v>0</v>
      </c>
    </row>
    <row r="19" spans="2:17" x14ac:dyDescent="0.3">
      <c r="B19" s="6">
        <v>11</v>
      </c>
      <c r="C19" s="6"/>
      <c r="D19" s="22"/>
      <c r="E19" s="22"/>
      <c r="F19" s="22"/>
      <c r="G19" s="22"/>
      <c r="H19" s="22"/>
      <c r="I19" s="22"/>
      <c r="J19" s="4"/>
      <c r="K19" s="4"/>
      <c r="L19" s="4"/>
      <c r="M19" s="4"/>
      <c r="N19" s="4"/>
      <c r="O19" s="4"/>
      <c r="P19" s="4"/>
      <c r="Q19" s="9">
        <f t="shared" si="0"/>
        <v>0</v>
      </c>
    </row>
    <row r="20" spans="2:17" x14ac:dyDescent="0.3">
      <c r="B20" s="6">
        <v>12</v>
      </c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9">
        <f t="shared" si="0"/>
        <v>0</v>
      </c>
    </row>
    <row r="21" spans="2:17" x14ac:dyDescent="0.3">
      <c r="B21" s="6">
        <v>13</v>
      </c>
      <c r="C21" s="6"/>
      <c r="D21" s="23"/>
      <c r="E21" s="24"/>
      <c r="F21" s="24"/>
      <c r="G21" s="24"/>
      <c r="H21" s="24"/>
      <c r="I21" s="25"/>
      <c r="J21" s="15"/>
      <c r="K21" s="15"/>
      <c r="L21" s="15"/>
      <c r="M21" s="15"/>
      <c r="N21" s="15"/>
      <c r="O21" s="15"/>
      <c r="P21" s="15"/>
      <c r="Q21" s="16">
        <f t="shared" si="0"/>
        <v>0</v>
      </c>
    </row>
    <row r="22" spans="2:17" x14ac:dyDescent="0.3">
      <c r="C22" s="17"/>
      <c r="D22" s="35"/>
      <c r="E22" s="1"/>
      <c r="H22" s="20" t="s">
        <v>19</v>
      </c>
      <c r="I22" s="21"/>
      <c r="J22" s="10">
        <f>COUNTIF(J9:J20,"&gt;=70")</f>
        <v>2</v>
      </c>
      <c r="K22" s="10">
        <f t="shared" ref="K22:Q22" si="2">COUNTIF(K9:K19,"&gt;=70")</f>
        <v>0</v>
      </c>
      <c r="L22" s="10">
        <f t="shared" si="2"/>
        <v>0</v>
      </c>
      <c r="M22" s="10">
        <f t="shared" si="2"/>
        <v>0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4">
        <f t="shared" si="2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3">COUNTIF(J9:J19,"&lt;70")</f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11</v>
      </c>
    </row>
    <row r="24" spans="2:17" x14ac:dyDescent="0.3">
      <c r="C24" s="17"/>
      <c r="D24" s="17"/>
      <c r="E24" s="17"/>
      <c r="H24" s="19" t="s">
        <v>21</v>
      </c>
      <c r="I24" s="19"/>
      <c r="J24" s="11">
        <f t="shared" ref="J24:Q24" si="4">COUNT(J9:J19)</f>
        <v>2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 t="shared" ref="J25:Q25" si="5">J22/J24</f>
        <v>1</v>
      </c>
      <c r="K25" s="13" t="e">
        <f t="shared" si="5"/>
        <v>#DIV/0!</v>
      </c>
      <c r="L25" s="13" t="e">
        <f t="shared" si="5"/>
        <v>#DIV/0!</v>
      </c>
      <c r="M25" s="13" t="e">
        <f t="shared" si="5"/>
        <v>#DIV/0!</v>
      </c>
      <c r="N25" s="13" t="e">
        <f t="shared" si="5"/>
        <v>#DIV/0!</v>
      </c>
      <c r="O25" s="13" t="e">
        <f t="shared" si="5"/>
        <v>#DIV/0!</v>
      </c>
      <c r="P25" s="13" t="e">
        <f t="shared" si="5"/>
        <v>#DIV/0!</v>
      </c>
      <c r="Q25" s="13">
        <f t="shared" si="5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6">K23/K24</f>
        <v>#DIV/0!</v>
      </c>
      <c r="L26" s="13" t="e">
        <f t="shared" si="6"/>
        <v>#DIV/0!</v>
      </c>
      <c r="M26" s="13" t="e">
        <f t="shared" si="6"/>
        <v>#DIV/0!</v>
      </c>
      <c r="N26" s="13" t="e">
        <f t="shared" si="6"/>
        <v>#DIV/0!</v>
      </c>
      <c r="O26" s="13" t="e">
        <f t="shared" si="6"/>
        <v>#DIV/0!</v>
      </c>
      <c r="P26" s="13" t="e">
        <f t="shared" si="6"/>
        <v>#DIV/0!</v>
      </c>
      <c r="Q26" s="13">
        <f t="shared" si="6"/>
        <v>1</v>
      </c>
    </row>
    <row r="27" spans="2:17" x14ac:dyDescent="0.3">
      <c r="C27" s="17"/>
      <c r="D27" s="17"/>
      <c r="E27" s="7"/>
      <c r="J27">
        <f>AVERAGE(J9:J19)</f>
        <v>80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J30:P30"/>
    <mergeCell ref="J29:P29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C22:D22"/>
    <mergeCell ref="H22:I22"/>
    <mergeCell ref="D13:I13"/>
    <mergeCell ref="D19:I19"/>
    <mergeCell ref="D16:I16"/>
    <mergeCell ref="D15:I15"/>
    <mergeCell ref="D17:I17"/>
    <mergeCell ref="D18:I18"/>
    <mergeCell ref="D14:I14"/>
    <mergeCell ref="D20:I20"/>
    <mergeCell ref="D21:I21"/>
    <mergeCell ref="C26:D26"/>
    <mergeCell ref="H26:I26"/>
    <mergeCell ref="C27:D27"/>
    <mergeCell ref="C23:D23"/>
    <mergeCell ref="H23:I23"/>
    <mergeCell ref="C24:E24"/>
    <mergeCell ref="H24:I24"/>
    <mergeCell ref="C25:D25"/>
    <mergeCell ref="H25:I2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"/>
  <sheetViews>
    <sheetView tabSelected="1" zoomScale="70" zoomScaleNormal="70" workbookViewId="0">
      <selection activeCell="K12" sqref="K12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22.33203125" customWidth="1"/>
    <col min="8" max="8" width="7.6640625" customWidth="1"/>
    <col min="9" max="9" width="12.44140625" customWidth="1"/>
    <col min="10" max="10" width="7.109375" customWidth="1"/>
    <col min="11" max="12" width="5.6640625" customWidth="1"/>
    <col min="13" max="13" width="8.66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94</v>
      </c>
      <c r="E4" s="30"/>
      <c r="F4" s="30"/>
      <c r="G4" s="30"/>
      <c r="I4" t="s">
        <v>1</v>
      </c>
      <c r="J4" s="31" t="s">
        <v>95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3">
        <v>1</v>
      </c>
      <c r="C9" s="3" t="s">
        <v>91</v>
      </c>
      <c r="D9" s="37" t="s">
        <v>96</v>
      </c>
      <c r="E9" s="38"/>
      <c r="F9" s="38"/>
      <c r="G9" s="38"/>
      <c r="H9" s="38"/>
      <c r="I9" s="39"/>
      <c r="J9" s="4">
        <v>80</v>
      </c>
      <c r="K9" s="4">
        <v>80</v>
      </c>
      <c r="L9" s="4"/>
      <c r="M9" s="4"/>
      <c r="N9" s="4"/>
      <c r="O9" s="4"/>
      <c r="P9" s="4"/>
      <c r="Q9" s="8">
        <v>0</v>
      </c>
    </row>
    <row r="10" spans="2:18" x14ac:dyDescent="0.3">
      <c r="B10" s="6">
        <v>2</v>
      </c>
      <c r="C10" s="6" t="s">
        <v>99</v>
      </c>
      <c r="D10" s="23" t="s">
        <v>97</v>
      </c>
      <c r="E10" s="24"/>
      <c r="F10" s="24"/>
      <c r="G10" s="24"/>
      <c r="H10" s="24"/>
      <c r="I10" s="25"/>
      <c r="J10" s="4">
        <v>80</v>
      </c>
      <c r="K10" s="4">
        <v>0</v>
      </c>
      <c r="L10" s="4"/>
      <c r="M10" s="4"/>
      <c r="N10" s="4"/>
      <c r="O10" s="4"/>
      <c r="P10" s="4"/>
      <c r="Q10" s="8">
        <v>0</v>
      </c>
    </row>
    <row r="11" spans="2:18" x14ac:dyDescent="0.3">
      <c r="B11" s="6">
        <f t="shared" ref="B11" si="0">B10+1</f>
        <v>3</v>
      </c>
      <c r="C11" s="6" t="s">
        <v>100</v>
      </c>
      <c r="D11" s="23" t="s">
        <v>98</v>
      </c>
      <c r="E11" s="24"/>
      <c r="F11" s="24"/>
      <c r="G11" s="24"/>
      <c r="H11" s="24"/>
      <c r="I11" s="25"/>
      <c r="J11" s="4">
        <v>70</v>
      </c>
      <c r="K11" s="4">
        <v>74</v>
      </c>
      <c r="L11" s="4"/>
      <c r="M11" s="4"/>
      <c r="N11" s="4"/>
      <c r="O11" s="4"/>
      <c r="P11" s="4"/>
      <c r="Q11" s="8">
        <v>0</v>
      </c>
    </row>
    <row r="12" spans="2:18" x14ac:dyDescent="0.3">
      <c r="B12" s="6"/>
      <c r="C12" s="6"/>
      <c r="D12" s="23"/>
      <c r="E12" s="24"/>
      <c r="F12" s="24"/>
      <c r="G12" s="24"/>
      <c r="H12" s="24"/>
      <c r="I12" s="25"/>
      <c r="J12" s="4"/>
      <c r="K12" s="4"/>
      <c r="L12" s="4"/>
      <c r="M12" s="4"/>
      <c r="N12" s="4"/>
      <c r="O12" s="4"/>
      <c r="P12" s="4"/>
      <c r="Q12" s="8">
        <v>0</v>
      </c>
    </row>
    <row r="13" spans="2:18" x14ac:dyDescent="0.3">
      <c r="B13" s="6"/>
      <c r="C13" s="6"/>
      <c r="D13" s="23"/>
      <c r="E13" s="24"/>
      <c r="F13" s="24"/>
      <c r="G13" s="24"/>
      <c r="H13" s="24"/>
      <c r="I13" s="25"/>
      <c r="J13" s="4"/>
      <c r="K13" s="4"/>
      <c r="L13" s="4"/>
      <c r="M13" s="4"/>
      <c r="N13" s="4"/>
      <c r="O13" s="4"/>
      <c r="P13" s="4"/>
      <c r="Q13" s="8">
        <v>0</v>
      </c>
    </row>
    <row r="14" spans="2:18" x14ac:dyDescent="0.3">
      <c r="B14" s="6"/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8">
        <v>0</v>
      </c>
    </row>
    <row r="15" spans="2:18" x14ac:dyDescent="0.3">
      <c r="B15" s="6"/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8">
        <v>0</v>
      </c>
    </row>
    <row r="16" spans="2:18" x14ac:dyDescent="0.3">
      <c r="B16" s="6"/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8">
        <v>0</v>
      </c>
    </row>
    <row r="17" spans="2:17" x14ac:dyDescent="0.3">
      <c r="B17" s="6"/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8">
        <v>0</v>
      </c>
    </row>
    <row r="18" spans="2:17" x14ac:dyDescent="0.3">
      <c r="B18" s="6"/>
      <c r="C18" s="6"/>
      <c r="D18" s="23"/>
      <c r="E18" s="24"/>
      <c r="F18" s="24"/>
      <c r="G18" s="24"/>
      <c r="H18" s="24"/>
      <c r="I18" s="25"/>
      <c r="J18" s="4"/>
      <c r="K18" s="4"/>
      <c r="L18" s="4"/>
      <c r="M18" s="4"/>
      <c r="N18" s="4"/>
      <c r="O18" s="4"/>
      <c r="P18" s="4"/>
      <c r="Q18" s="8">
        <v>0</v>
      </c>
    </row>
    <row r="19" spans="2:17" x14ac:dyDescent="0.3">
      <c r="B19" s="6"/>
      <c r="C19" s="6"/>
      <c r="D19" s="23"/>
      <c r="E19" s="24"/>
      <c r="F19" s="24"/>
      <c r="G19" s="24"/>
      <c r="H19" s="24"/>
      <c r="I19" s="25"/>
      <c r="J19" s="4"/>
      <c r="K19" s="4"/>
      <c r="L19" s="4"/>
      <c r="M19" s="4"/>
      <c r="N19" s="4"/>
      <c r="O19" s="4"/>
      <c r="P19" s="4"/>
      <c r="Q19" s="8">
        <v>0</v>
      </c>
    </row>
    <row r="20" spans="2:17" x14ac:dyDescent="0.3">
      <c r="B20" s="6"/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8">
        <v>0</v>
      </c>
    </row>
    <row r="21" spans="2:17" x14ac:dyDescent="0.3">
      <c r="B21" s="6"/>
      <c r="C21" s="6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8">
        <v>0</v>
      </c>
    </row>
    <row r="22" spans="2:17" x14ac:dyDescent="0.3">
      <c r="C22" s="17"/>
      <c r="D22" s="17"/>
      <c r="E22" s="1"/>
      <c r="H22" s="36" t="s">
        <v>19</v>
      </c>
      <c r="I22" s="36"/>
      <c r="J22" s="10">
        <f>COUNTIF(J9:J21,"&gt;=70")</f>
        <v>3</v>
      </c>
      <c r="K22" s="10">
        <f>COUNTIF(K9:K21,"&gt;=70")</f>
        <v>2</v>
      </c>
      <c r="L22" s="10">
        <f t="shared" ref="L22:Q22" si="1">COUNTIF(L10:L21,"&gt;=70")</f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2">COUNTIF(J10:J21,"&lt;70")</f>
        <v>0</v>
      </c>
      <c r="K23" s="11">
        <f t="shared" si="2"/>
        <v>1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12</v>
      </c>
    </row>
    <row r="24" spans="2:17" x14ac:dyDescent="0.3">
      <c r="C24" s="17"/>
      <c r="D24" s="17"/>
      <c r="E24" s="17"/>
      <c r="H24" s="19" t="s">
        <v>21</v>
      </c>
      <c r="I24" s="19"/>
      <c r="J24" s="11">
        <f>COUNT(J9:J21)</f>
        <v>3</v>
      </c>
      <c r="K24" s="11">
        <f>COUNT(K9:K21)</f>
        <v>3</v>
      </c>
      <c r="L24" s="11">
        <f t="shared" ref="K24:Q24" si="3">COUNT(L10:L21)</f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12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>
        <f>K22/K24</f>
        <v>0.66666666666666663</v>
      </c>
      <c r="L25" s="13" t="e">
        <f t="shared" ref="K25:Q25" si="4">L22/L24</f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>
        <f t="shared" ref="K26:Q26" si="5">K23/K24</f>
        <v>0.33333333333333331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76.666666666666671</v>
      </c>
      <c r="K27">
        <f>AVERAGE(K9:K21)</f>
        <v>51.333333333333336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D13:I13"/>
    <mergeCell ref="K6:P6"/>
    <mergeCell ref="D8:I8"/>
    <mergeCell ref="D10:I10"/>
    <mergeCell ref="D11:I11"/>
    <mergeCell ref="D12:I12"/>
    <mergeCell ref="D9:I9"/>
    <mergeCell ref="D6:G6"/>
    <mergeCell ref="I6:J6"/>
    <mergeCell ref="B2:P2"/>
    <mergeCell ref="C3:P3"/>
    <mergeCell ref="D4:G4"/>
    <mergeCell ref="J4:K4"/>
    <mergeCell ref="N4:O4"/>
    <mergeCell ref="J30:P30"/>
    <mergeCell ref="C23:D23"/>
    <mergeCell ref="H23:I23"/>
    <mergeCell ref="C24:E24"/>
    <mergeCell ref="H24:I24"/>
    <mergeCell ref="C25:D25"/>
    <mergeCell ref="H25:I25"/>
    <mergeCell ref="C26:D26"/>
    <mergeCell ref="H26:I26"/>
    <mergeCell ref="C27:D27"/>
    <mergeCell ref="J29:P29"/>
    <mergeCell ref="C22:D22"/>
    <mergeCell ref="H22:I22"/>
    <mergeCell ref="D21:I21"/>
    <mergeCell ref="D14:I14"/>
    <mergeCell ref="D15:I15"/>
    <mergeCell ref="D16:I16"/>
    <mergeCell ref="D17:I17"/>
    <mergeCell ref="D18:I18"/>
    <mergeCell ref="D19:I19"/>
    <mergeCell ref="D20:I2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0"/>
  <sheetViews>
    <sheetView topLeftCell="A5" zoomScale="84" zoomScaleNormal="84" workbookViewId="0">
      <selection activeCell="K38" sqref="K38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101</v>
      </c>
      <c r="E4" s="30"/>
      <c r="F4" s="30"/>
      <c r="G4" s="30"/>
      <c r="I4" t="s">
        <v>1</v>
      </c>
      <c r="J4" s="31" t="s">
        <v>102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125</v>
      </c>
      <c r="D9" s="22" t="s">
        <v>103</v>
      </c>
      <c r="E9" s="22"/>
      <c r="F9" s="22"/>
      <c r="G9" s="22"/>
      <c r="H9" s="22"/>
      <c r="I9" s="22"/>
      <c r="J9" s="4">
        <v>82</v>
      </c>
      <c r="K9" s="4">
        <v>100</v>
      </c>
      <c r="L9" s="4"/>
      <c r="M9" s="4"/>
      <c r="N9" s="4"/>
      <c r="O9" s="4"/>
      <c r="P9" s="4"/>
      <c r="Q9" s="9">
        <v>0</v>
      </c>
    </row>
    <row r="10" spans="2:18" x14ac:dyDescent="0.3">
      <c r="B10" s="6">
        <v>2</v>
      </c>
      <c r="C10" s="6" t="s">
        <v>126</v>
      </c>
      <c r="D10" s="22" t="s">
        <v>104</v>
      </c>
      <c r="E10" s="22"/>
      <c r="F10" s="22"/>
      <c r="G10" s="22"/>
      <c r="H10" s="22"/>
      <c r="I10" s="22"/>
      <c r="J10" s="4">
        <v>90</v>
      </c>
      <c r="K10" s="4">
        <v>94</v>
      </c>
      <c r="L10" s="4"/>
      <c r="M10" s="4"/>
      <c r="N10" s="4"/>
      <c r="O10" s="4"/>
      <c r="P10" s="4"/>
      <c r="Q10" s="9">
        <v>0</v>
      </c>
    </row>
    <row r="11" spans="2:18" x14ac:dyDescent="0.3">
      <c r="B11" s="6">
        <f t="shared" ref="B11:B14" si="0">B10+1</f>
        <v>3</v>
      </c>
      <c r="C11" s="6" t="s">
        <v>127</v>
      </c>
      <c r="D11" s="22" t="s">
        <v>105</v>
      </c>
      <c r="E11" s="22"/>
      <c r="F11" s="22"/>
      <c r="G11" s="22"/>
      <c r="H11" s="22"/>
      <c r="I11" s="22"/>
      <c r="J11" s="4">
        <v>90</v>
      </c>
      <c r="K11" s="4">
        <v>100</v>
      </c>
      <c r="L11" s="4"/>
      <c r="M11" s="4"/>
      <c r="N11" s="4"/>
      <c r="O11" s="4"/>
      <c r="P11" s="4"/>
      <c r="Q11" s="9">
        <v>0</v>
      </c>
    </row>
    <row r="12" spans="2:18" x14ac:dyDescent="0.3">
      <c r="B12" s="6">
        <v>4</v>
      </c>
      <c r="C12" s="6" t="s">
        <v>129</v>
      </c>
      <c r="D12" s="42" t="s">
        <v>41</v>
      </c>
      <c r="E12" s="42"/>
      <c r="F12" s="42"/>
      <c r="G12" s="42"/>
      <c r="H12" s="42"/>
      <c r="I12" s="42"/>
      <c r="J12" s="4">
        <v>0</v>
      </c>
      <c r="K12" s="4">
        <v>0</v>
      </c>
      <c r="L12" s="4"/>
      <c r="M12" s="4"/>
      <c r="N12" s="4"/>
      <c r="O12" s="4"/>
      <c r="P12" s="4"/>
      <c r="Q12" s="9">
        <v>0</v>
      </c>
    </row>
    <row r="13" spans="2:18" x14ac:dyDescent="0.3">
      <c r="B13" s="6">
        <v>5</v>
      </c>
      <c r="C13" s="6" t="s">
        <v>128</v>
      </c>
      <c r="D13" s="22" t="s">
        <v>106</v>
      </c>
      <c r="E13" s="22"/>
      <c r="F13" s="22"/>
      <c r="G13" s="22"/>
      <c r="H13" s="22"/>
      <c r="I13" s="22"/>
      <c r="J13" s="4">
        <v>79</v>
      </c>
      <c r="K13" s="4">
        <v>97</v>
      </c>
      <c r="L13" s="4"/>
      <c r="M13" s="4"/>
      <c r="N13" s="4"/>
      <c r="O13" s="4"/>
      <c r="P13" s="4"/>
      <c r="Q13" s="9">
        <v>0</v>
      </c>
    </row>
    <row r="14" spans="2:18" x14ac:dyDescent="0.3">
      <c r="B14" s="6">
        <f t="shared" si="0"/>
        <v>6</v>
      </c>
      <c r="C14" s="6" t="s">
        <v>130</v>
      </c>
      <c r="D14" s="42" t="s">
        <v>107</v>
      </c>
      <c r="E14" s="42"/>
      <c r="F14" s="42"/>
      <c r="G14" s="42"/>
      <c r="H14" s="42"/>
      <c r="I14" s="42"/>
      <c r="J14" s="4">
        <v>0</v>
      </c>
      <c r="K14" s="4">
        <v>83</v>
      </c>
      <c r="L14" s="4"/>
      <c r="M14" s="4"/>
      <c r="N14" s="4"/>
      <c r="O14" s="4"/>
      <c r="P14" s="4"/>
      <c r="Q14" s="9">
        <v>0</v>
      </c>
    </row>
    <row r="15" spans="2:18" x14ac:dyDescent="0.3">
      <c r="B15" s="6">
        <v>7</v>
      </c>
      <c r="C15" s="6" t="s">
        <v>131</v>
      </c>
      <c r="D15" s="23" t="s">
        <v>108</v>
      </c>
      <c r="E15" s="24"/>
      <c r="F15" s="24"/>
      <c r="G15" s="24"/>
      <c r="H15" s="24"/>
      <c r="I15" s="25"/>
      <c r="J15" s="4">
        <v>0</v>
      </c>
      <c r="K15" s="4">
        <v>87</v>
      </c>
      <c r="L15" s="4"/>
      <c r="M15" s="4"/>
      <c r="N15" s="4"/>
      <c r="O15" s="4"/>
      <c r="P15" s="4"/>
      <c r="Q15" s="9">
        <v>0</v>
      </c>
    </row>
    <row r="16" spans="2:18" x14ac:dyDescent="0.3">
      <c r="B16" s="6">
        <v>8</v>
      </c>
      <c r="C16" s="6" t="s">
        <v>132</v>
      </c>
      <c r="D16" s="23" t="s">
        <v>109</v>
      </c>
      <c r="E16" s="24"/>
      <c r="F16" s="24"/>
      <c r="G16" s="24"/>
      <c r="H16" s="24"/>
      <c r="I16" s="25"/>
      <c r="J16" s="4">
        <v>85</v>
      </c>
      <c r="K16" s="4">
        <v>92</v>
      </c>
      <c r="L16" s="4"/>
      <c r="M16" s="4"/>
      <c r="N16" s="4"/>
      <c r="O16" s="4"/>
      <c r="P16" s="4"/>
      <c r="Q16" s="9"/>
    </row>
    <row r="17" spans="2:17" x14ac:dyDescent="0.3">
      <c r="B17" s="6">
        <v>9</v>
      </c>
      <c r="C17" s="6" t="s">
        <v>133</v>
      </c>
      <c r="D17" s="23" t="s">
        <v>110</v>
      </c>
      <c r="E17" s="24"/>
      <c r="F17" s="24"/>
      <c r="G17" s="24"/>
      <c r="H17" s="24"/>
      <c r="I17" s="25"/>
      <c r="J17" s="4">
        <v>78</v>
      </c>
      <c r="K17" s="4">
        <v>74</v>
      </c>
      <c r="L17" s="4"/>
      <c r="M17" s="4"/>
      <c r="N17" s="4"/>
      <c r="O17" s="4"/>
      <c r="P17" s="4"/>
      <c r="Q17" s="9"/>
    </row>
    <row r="18" spans="2:17" x14ac:dyDescent="0.3">
      <c r="B18" s="6">
        <v>10</v>
      </c>
      <c r="C18" s="6" t="s">
        <v>134</v>
      </c>
      <c r="D18" s="42" t="s">
        <v>111</v>
      </c>
      <c r="E18" s="42"/>
      <c r="F18" s="42"/>
      <c r="G18" s="42"/>
      <c r="H18" s="42"/>
      <c r="I18" s="42"/>
      <c r="J18" s="4">
        <v>0</v>
      </c>
      <c r="K18" s="4">
        <v>0</v>
      </c>
      <c r="L18" s="4"/>
      <c r="M18" s="4"/>
      <c r="N18" s="4"/>
      <c r="O18" s="4"/>
      <c r="P18" s="4"/>
      <c r="Q18" s="9">
        <v>0</v>
      </c>
    </row>
    <row r="19" spans="2:17" x14ac:dyDescent="0.3">
      <c r="B19" s="6">
        <v>11</v>
      </c>
      <c r="C19" s="6" t="s">
        <v>135</v>
      </c>
      <c r="D19" s="22" t="s">
        <v>112</v>
      </c>
      <c r="E19" s="22"/>
      <c r="F19" s="22"/>
      <c r="G19" s="22"/>
      <c r="H19" s="22"/>
      <c r="I19" s="22"/>
      <c r="J19" s="4">
        <v>0</v>
      </c>
      <c r="K19" s="4">
        <v>75</v>
      </c>
      <c r="L19" s="4"/>
      <c r="M19" s="4"/>
      <c r="N19" s="4"/>
      <c r="O19" s="4"/>
      <c r="P19" s="4"/>
      <c r="Q19" s="9">
        <v>0</v>
      </c>
    </row>
    <row r="20" spans="2:17" x14ac:dyDescent="0.3">
      <c r="B20" s="6">
        <v>12</v>
      </c>
      <c r="C20" s="6" t="s">
        <v>136</v>
      </c>
      <c r="D20" s="22" t="s">
        <v>113</v>
      </c>
      <c r="E20" s="22"/>
      <c r="F20" s="22"/>
      <c r="G20" s="22"/>
      <c r="H20" s="22"/>
      <c r="I20" s="22"/>
      <c r="J20" s="4">
        <v>80</v>
      </c>
      <c r="K20" s="4">
        <v>96</v>
      </c>
      <c r="L20" s="4"/>
      <c r="M20" s="4"/>
      <c r="N20" s="4"/>
      <c r="O20" s="4"/>
      <c r="P20" s="4"/>
      <c r="Q20" s="9">
        <v>0</v>
      </c>
    </row>
    <row r="21" spans="2:17" x14ac:dyDescent="0.3">
      <c r="B21" s="6">
        <v>13</v>
      </c>
      <c r="C21" s="6" t="s">
        <v>137</v>
      </c>
      <c r="D21" s="22" t="s">
        <v>114</v>
      </c>
      <c r="E21" s="22"/>
      <c r="F21" s="22"/>
      <c r="G21" s="22"/>
      <c r="H21" s="22"/>
      <c r="I21" s="22"/>
      <c r="J21" s="4">
        <v>80</v>
      </c>
      <c r="K21" s="4">
        <v>96</v>
      </c>
      <c r="L21" s="4"/>
      <c r="M21" s="4"/>
      <c r="N21" s="4"/>
      <c r="O21" s="4"/>
      <c r="P21" s="4"/>
      <c r="Q21" s="9">
        <v>0</v>
      </c>
    </row>
    <row r="22" spans="2:17" x14ac:dyDescent="0.3">
      <c r="B22" s="6">
        <v>14</v>
      </c>
      <c r="C22" s="6" t="s">
        <v>138</v>
      </c>
      <c r="D22" s="22" t="s">
        <v>115</v>
      </c>
      <c r="E22" s="22"/>
      <c r="F22" s="22"/>
      <c r="G22" s="22"/>
      <c r="H22" s="22"/>
      <c r="I22" s="22"/>
      <c r="J22" s="4">
        <v>78</v>
      </c>
      <c r="K22" s="4">
        <v>88</v>
      </c>
      <c r="L22" s="4"/>
      <c r="M22" s="4"/>
      <c r="N22" s="4"/>
      <c r="O22" s="4"/>
      <c r="P22" s="4"/>
      <c r="Q22" s="9">
        <v>0</v>
      </c>
    </row>
    <row r="23" spans="2:17" x14ac:dyDescent="0.3">
      <c r="B23" s="6">
        <v>15</v>
      </c>
      <c r="C23" s="6" t="s">
        <v>139</v>
      </c>
      <c r="D23" s="22" t="s">
        <v>116</v>
      </c>
      <c r="E23" s="22"/>
      <c r="F23" s="22"/>
      <c r="G23" s="22"/>
      <c r="H23" s="22"/>
      <c r="I23" s="22"/>
      <c r="J23" s="4">
        <v>85</v>
      </c>
      <c r="K23" s="4">
        <v>70</v>
      </c>
      <c r="L23" s="4"/>
      <c r="M23" s="4"/>
      <c r="N23" s="4"/>
      <c r="O23" s="4"/>
      <c r="P23" s="4"/>
      <c r="Q23" s="9">
        <v>0</v>
      </c>
    </row>
    <row r="24" spans="2:17" x14ac:dyDescent="0.3">
      <c r="B24" s="6">
        <f t="shared" ref="B24" si="1">B23+1</f>
        <v>16</v>
      </c>
      <c r="C24" s="6" t="s">
        <v>140</v>
      </c>
      <c r="D24" s="22" t="s">
        <v>117</v>
      </c>
      <c r="E24" s="22"/>
      <c r="F24" s="22"/>
      <c r="G24" s="22"/>
      <c r="H24" s="22"/>
      <c r="I24" s="22"/>
      <c r="J24" s="4">
        <v>80</v>
      </c>
      <c r="K24" s="4">
        <v>91</v>
      </c>
      <c r="L24" s="4"/>
      <c r="M24" s="4"/>
      <c r="N24" s="4"/>
      <c r="O24" s="4"/>
      <c r="P24" s="4"/>
      <c r="Q24" s="9">
        <v>0</v>
      </c>
    </row>
    <row r="25" spans="2:17" x14ac:dyDescent="0.3">
      <c r="B25" s="6">
        <v>17</v>
      </c>
      <c r="C25" s="6" t="s">
        <v>141</v>
      </c>
      <c r="D25" s="23" t="s">
        <v>118</v>
      </c>
      <c r="E25" s="24"/>
      <c r="F25" s="24"/>
      <c r="G25" s="24"/>
      <c r="H25" s="24"/>
      <c r="I25" s="25"/>
      <c r="J25" s="4">
        <v>90</v>
      </c>
      <c r="K25" s="4">
        <v>93</v>
      </c>
      <c r="L25" s="4"/>
      <c r="M25" s="4"/>
      <c r="N25" s="4"/>
      <c r="O25" s="4"/>
      <c r="P25" s="4"/>
      <c r="Q25" s="9">
        <v>0</v>
      </c>
    </row>
    <row r="26" spans="2:17" x14ac:dyDescent="0.3">
      <c r="B26" s="6">
        <v>18</v>
      </c>
      <c r="C26" s="6" t="s">
        <v>142</v>
      </c>
      <c r="D26" s="23" t="s">
        <v>119</v>
      </c>
      <c r="E26" s="24"/>
      <c r="F26" s="24"/>
      <c r="G26" s="24"/>
      <c r="H26" s="24"/>
      <c r="I26" s="25"/>
      <c r="J26" s="4">
        <v>80</v>
      </c>
      <c r="K26" s="4">
        <v>93</v>
      </c>
      <c r="L26" s="4"/>
      <c r="M26" s="4"/>
      <c r="N26" s="4"/>
      <c r="O26" s="4"/>
      <c r="P26" s="4"/>
      <c r="Q26" s="9"/>
    </row>
    <row r="27" spans="2:17" x14ac:dyDescent="0.3">
      <c r="B27" s="6">
        <v>18</v>
      </c>
      <c r="C27" s="6" t="s">
        <v>143</v>
      </c>
      <c r="D27" s="23" t="s">
        <v>120</v>
      </c>
      <c r="E27" s="24"/>
      <c r="F27" s="24"/>
      <c r="G27" s="24"/>
      <c r="H27" s="24"/>
      <c r="I27" s="25"/>
      <c r="J27" s="4">
        <v>78</v>
      </c>
      <c r="K27" s="4">
        <v>0</v>
      </c>
      <c r="L27" s="4"/>
      <c r="M27" s="4"/>
      <c r="N27" s="4"/>
      <c r="O27" s="4"/>
      <c r="P27" s="4"/>
      <c r="Q27" s="9"/>
    </row>
    <row r="28" spans="2:17" x14ac:dyDescent="0.3">
      <c r="B28" s="6">
        <v>20</v>
      </c>
      <c r="C28" s="6" t="s">
        <v>144</v>
      </c>
      <c r="D28" s="42" t="s">
        <v>121</v>
      </c>
      <c r="E28" s="42"/>
      <c r="F28" s="42"/>
      <c r="G28" s="42"/>
      <c r="H28" s="42"/>
      <c r="I28" s="42"/>
      <c r="J28" s="4">
        <v>0</v>
      </c>
      <c r="K28" s="4">
        <v>0</v>
      </c>
      <c r="L28" s="4"/>
      <c r="M28" s="4"/>
      <c r="N28" s="4"/>
      <c r="O28" s="4"/>
      <c r="P28" s="4"/>
      <c r="Q28" s="9">
        <v>0</v>
      </c>
    </row>
    <row r="29" spans="2:17" x14ac:dyDescent="0.3">
      <c r="B29" s="6">
        <v>21</v>
      </c>
      <c r="C29" s="6" t="s">
        <v>145</v>
      </c>
      <c r="D29" s="43" t="s">
        <v>122</v>
      </c>
      <c r="E29" s="44"/>
      <c r="F29" s="44"/>
      <c r="G29" s="44"/>
      <c r="H29" s="44"/>
      <c r="I29" s="45"/>
      <c r="J29" s="4">
        <v>80</v>
      </c>
      <c r="K29" s="4">
        <v>0</v>
      </c>
      <c r="L29" s="4"/>
      <c r="M29" s="4"/>
      <c r="N29" s="4"/>
      <c r="O29" s="4"/>
      <c r="P29" s="4"/>
      <c r="Q29" s="9"/>
    </row>
    <row r="30" spans="2:17" x14ac:dyDescent="0.3">
      <c r="B30" s="6">
        <v>22</v>
      </c>
      <c r="C30" s="6" t="s">
        <v>146</v>
      </c>
      <c r="D30" s="23" t="s">
        <v>123</v>
      </c>
      <c r="E30" s="24"/>
      <c r="F30" s="24"/>
      <c r="G30" s="24"/>
      <c r="H30" s="24"/>
      <c r="I30" s="25"/>
      <c r="J30" s="4">
        <v>88</v>
      </c>
      <c r="K30" s="4">
        <v>91</v>
      </c>
      <c r="L30" s="4"/>
      <c r="M30" s="4"/>
      <c r="N30" s="4"/>
      <c r="O30" s="4"/>
      <c r="P30" s="4"/>
      <c r="Q30" s="9"/>
    </row>
    <row r="31" spans="2:17" x14ac:dyDescent="0.3">
      <c r="B31" s="6">
        <v>23</v>
      </c>
      <c r="C31" s="6" t="s">
        <v>147</v>
      </c>
      <c r="D31" s="22" t="s">
        <v>124</v>
      </c>
      <c r="E31" s="22"/>
      <c r="F31" s="22"/>
      <c r="G31" s="22"/>
      <c r="H31" s="22"/>
      <c r="I31" s="22"/>
      <c r="J31" s="4">
        <v>80</v>
      </c>
      <c r="K31" s="4">
        <v>89</v>
      </c>
      <c r="L31" s="4"/>
      <c r="M31" s="4"/>
      <c r="N31" s="4"/>
      <c r="O31" s="4"/>
      <c r="P31" s="4"/>
      <c r="Q31" s="9">
        <v>0</v>
      </c>
    </row>
    <row r="32" spans="2:17" x14ac:dyDescent="0.3">
      <c r="C32" s="35"/>
      <c r="D32" s="35"/>
      <c r="E32" s="1"/>
      <c r="H32" s="20" t="s">
        <v>19</v>
      </c>
      <c r="I32" s="21"/>
      <c r="J32" s="10">
        <f>COUNTIF(J9:J31,"&gt;=70")</f>
        <v>17</v>
      </c>
      <c r="K32" s="10">
        <f t="shared" ref="K32:P32" si="2">COUNTIF(K9:K31,"&gt;=70")</f>
        <v>18</v>
      </c>
      <c r="L32" s="10">
        <f t="shared" si="2"/>
        <v>0</v>
      </c>
      <c r="M32" s="10">
        <f t="shared" si="2"/>
        <v>0</v>
      </c>
      <c r="N32" s="10">
        <f t="shared" si="2"/>
        <v>0</v>
      </c>
      <c r="O32" s="10">
        <f t="shared" si="2"/>
        <v>0</v>
      </c>
      <c r="P32" s="10">
        <f t="shared" si="2"/>
        <v>0</v>
      </c>
      <c r="Q32" s="14">
        <f t="shared" ref="Q32" si="3">COUNTIF(Q9:Q18,"&gt;=70")</f>
        <v>0</v>
      </c>
    </row>
    <row r="33" spans="3:17" x14ac:dyDescent="0.3">
      <c r="C33" s="17"/>
      <c r="D33" s="17"/>
      <c r="E33" s="7"/>
      <c r="H33" s="20" t="s">
        <v>20</v>
      </c>
      <c r="I33" s="21"/>
      <c r="J33" s="11">
        <f>COUNTIF(J9:J31,"&lt;70")</f>
        <v>6</v>
      </c>
      <c r="K33" s="11">
        <f t="shared" ref="K33:P33" si="4">COUNTIF(K9:K31,"&lt;70")</f>
        <v>5</v>
      </c>
      <c r="L33" s="11">
        <f t="shared" si="4"/>
        <v>0</v>
      </c>
      <c r="M33" s="11">
        <f t="shared" si="4"/>
        <v>0</v>
      </c>
      <c r="N33" s="11">
        <f t="shared" si="4"/>
        <v>0</v>
      </c>
      <c r="O33" s="11">
        <f t="shared" si="4"/>
        <v>0</v>
      </c>
      <c r="P33" s="11">
        <f t="shared" si="4"/>
        <v>0</v>
      </c>
      <c r="Q33" s="11">
        <f t="shared" ref="Q33" si="5">COUNTIF(Q9:Q18,"&lt;70")</f>
        <v>8</v>
      </c>
    </row>
    <row r="34" spans="3:17" x14ac:dyDescent="0.3">
      <c r="C34" s="17"/>
      <c r="D34" s="17"/>
      <c r="E34" s="17"/>
      <c r="H34" s="20" t="s">
        <v>21</v>
      </c>
      <c r="I34" s="21"/>
      <c r="J34" s="11">
        <f>COUNT(J9:J31)</f>
        <v>23</v>
      </c>
      <c r="K34" s="11">
        <f t="shared" ref="K34:N34" si="6">COUNT(K9:K31)</f>
        <v>23</v>
      </c>
      <c r="L34" s="11">
        <f t="shared" si="6"/>
        <v>0</v>
      </c>
      <c r="M34" s="11">
        <f t="shared" si="6"/>
        <v>0</v>
      </c>
      <c r="N34" s="11">
        <f t="shared" si="6"/>
        <v>0</v>
      </c>
      <c r="O34" s="11">
        <f t="shared" ref="K34:Q34" si="7">COUNT(O9:O18)</f>
        <v>0</v>
      </c>
      <c r="P34" s="11">
        <f t="shared" si="7"/>
        <v>0</v>
      </c>
      <c r="Q34" s="11">
        <f t="shared" si="7"/>
        <v>8</v>
      </c>
    </row>
    <row r="35" spans="3:17" x14ac:dyDescent="0.3">
      <c r="C35" s="17"/>
      <c r="D35" s="17"/>
      <c r="E35" s="1"/>
      <c r="H35" s="40" t="s">
        <v>16</v>
      </c>
      <c r="I35" s="41"/>
      <c r="J35" s="12">
        <f>J32/J34</f>
        <v>0.73913043478260865</v>
      </c>
      <c r="K35" s="13">
        <f t="shared" ref="K35:Q35" si="8">K32/K34</f>
        <v>0.78260869565217395</v>
      </c>
      <c r="L35" s="13" t="e">
        <f t="shared" si="8"/>
        <v>#DIV/0!</v>
      </c>
      <c r="M35" s="13" t="e">
        <f t="shared" si="8"/>
        <v>#DIV/0!</v>
      </c>
      <c r="N35" s="13" t="e">
        <f t="shared" si="8"/>
        <v>#DIV/0!</v>
      </c>
      <c r="O35" s="13" t="e">
        <f t="shared" si="8"/>
        <v>#DIV/0!</v>
      </c>
      <c r="P35" s="13" t="e">
        <f t="shared" si="8"/>
        <v>#DIV/0!</v>
      </c>
      <c r="Q35" s="13">
        <f t="shared" si="8"/>
        <v>0</v>
      </c>
    </row>
    <row r="36" spans="3:17" x14ac:dyDescent="0.3">
      <c r="C36" s="17"/>
      <c r="D36" s="17"/>
      <c r="E36" s="1"/>
      <c r="H36" s="40" t="s">
        <v>17</v>
      </c>
      <c r="I36" s="41"/>
      <c r="J36" s="12">
        <f>J33/J34</f>
        <v>0.2608695652173913</v>
      </c>
      <c r="K36" s="12">
        <f t="shared" ref="K36:Q36" si="9">K33/K34</f>
        <v>0.21739130434782608</v>
      </c>
      <c r="L36" s="13" t="e">
        <f t="shared" si="9"/>
        <v>#DIV/0!</v>
      </c>
      <c r="M36" s="13" t="e">
        <f t="shared" si="9"/>
        <v>#DIV/0!</v>
      </c>
      <c r="N36" s="13" t="e">
        <f t="shared" si="9"/>
        <v>#DIV/0!</v>
      </c>
      <c r="O36" s="13" t="e">
        <f t="shared" si="9"/>
        <v>#DIV/0!</v>
      </c>
      <c r="P36" s="13" t="e">
        <f t="shared" si="9"/>
        <v>#DIV/0!</v>
      </c>
      <c r="Q36" s="13">
        <f t="shared" si="9"/>
        <v>1</v>
      </c>
    </row>
    <row r="37" spans="3:17" x14ac:dyDescent="0.3">
      <c r="C37" s="17"/>
      <c r="D37" s="17"/>
      <c r="E37" s="7"/>
      <c r="J37">
        <f>AVERAGE(J9:J31)</f>
        <v>61</v>
      </c>
      <c r="K37">
        <f>AVERAGE(K9:K31)</f>
        <v>69.956521739130437</v>
      </c>
    </row>
    <row r="38" spans="3:17" x14ac:dyDescent="0.3">
      <c r="C38" s="1"/>
      <c r="D38" s="1"/>
      <c r="E38" s="7"/>
    </row>
    <row r="39" spans="3:17" x14ac:dyDescent="0.3">
      <c r="J39" s="27"/>
      <c r="K39" s="27"/>
      <c r="L39" s="27"/>
      <c r="M39" s="27"/>
      <c r="N39" s="27"/>
      <c r="O39" s="27"/>
      <c r="P39" s="27"/>
    </row>
    <row r="40" spans="3:17" x14ac:dyDescent="0.3">
      <c r="J40" s="26" t="s">
        <v>18</v>
      </c>
      <c r="K40" s="26"/>
      <c r="L40" s="26"/>
      <c r="M40" s="26"/>
      <c r="N40" s="26"/>
      <c r="O40" s="26"/>
      <c r="P40" s="26"/>
    </row>
  </sheetData>
  <mergeCells count="45">
    <mergeCell ref="D25:I25"/>
    <mergeCell ref="D26:I26"/>
    <mergeCell ref="D27:I27"/>
    <mergeCell ref="D20:I20"/>
    <mergeCell ref="D21:I21"/>
    <mergeCell ref="D22:I22"/>
    <mergeCell ref="D23:I23"/>
    <mergeCell ref="D24:I24"/>
    <mergeCell ref="D9:I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2:D32"/>
    <mergeCell ref="H32:I32"/>
    <mergeCell ref="D10:I10"/>
    <mergeCell ref="D11:I11"/>
    <mergeCell ref="D13:I13"/>
    <mergeCell ref="D14:I14"/>
    <mergeCell ref="D18:I18"/>
    <mergeCell ref="D12:I12"/>
    <mergeCell ref="D15:I15"/>
    <mergeCell ref="D16:I16"/>
    <mergeCell ref="D17:I17"/>
    <mergeCell ref="D19:I19"/>
    <mergeCell ref="D29:I29"/>
    <mergeCell ref="D30:I30"/>
    <mergeCell ref="D31:I31"/>
    <mergeCell ref="D28:I28"/>
    <mergeCell ref="C33:D33"/>
    <mergeCell ref="H33:I33"/>
    <mergeCell ref="C34:E34"/>
    <mergeCell ref="H34:I34"/>
    <mergeCell ref="C35:D35"/>
    <mergeCell ref="H35:I35"/>
    <mergeCell ref="C36:D36"/>
    <mergeCell ref="H36:I36"/>
    <mergeCell ref="C37:D37"/>
    <mergeCell ref="J39:P39"/>
    <mergeCell ref="J40:P4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EC1A-C2A5-4AA3-98F5-AAB87A544E05}">
  <dimension ref="B2:R30"/>
  <sheetViews>
    <sheetView zoomScale="84" zoomScaleNormal="84" workbookViewId="0">
      <selection activeCell="K27" sqref="K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89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3" t="s">
        <v>85</v>
      </c>
      <c r="D9" s="22" t="s">
        <v>64</v>
      </c>
      <c r="E9" s="22"/>
      <c r="F9" s="22"/>
      <c r="G9" s="22"/>
      <c r="H9" s="22"/>
      <c r="I9" s="22"/>
      <c r="J9" s="4">
        <v>92</v>
      </c>
      <c r="K9" s="46">
        <v>0</v>
      </c>
      <c r="L9" s="4"/>
      <c r="M9" s="4"/>
      <c r="N9" s="4"/>
      <c r="O9" s="4"/>
      <c r="P9" s="4"/>
      <c r="Q9" s="9">
        <v>0</v>
      </c>
    </row>
    <row r="10" spans="2:18" ht="15" customHeight="1" x14ac:dyDescent="0.3">
      <c r="B10" s="6">
        <f>B9+1</f>
        <v>2</v>
      </c>
      <c r="C10" s="3" t="s">
        <v>84</v>
      </c>
      <c r="D10" s="22" t="s">
        <v>65</v>
      </c>
      <c r="E10" s="22"/>
      <c r="F10" s="22"/>
      <c r="G10" s="22"/>
      <c r="H10" s="22"/>
      <c r="I10" s="22"/>
      <c r="J10" s="4">
        <v>96</v>
      </c>
      <c r="K10" s="4">
        <v>90</v>
      </c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v>3</v>
      </c>
      <c r="C11" s="3" t="s">
        <v>83</v>
      </c>
      <c r="D11" s="22" t="s">
        <v>66</v>
      </c>
      <c r="E11" s="22"/>
      <c r="F11" s="22"/>
      <c r="G11" s="22"/>
      <c r="H11" s="22"/>
      <c r="I11" s="22"/>
      <c r="J11" s="4">
        <v>79</v>
      </c>
      <c r="K11" s="4">
        <v>75</v>
      </c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82</v>
      </c>
      <c r="D12" s="22" t="s">
        <v>67</v>
      </c>
      <c r="E12" s="22"/>
      <c r="F12" s="22"/>
      <c r="G12" s="22"/>
      <c r="H12" s="22"/>
      <c r="I12" s="22"/>
      <c r="J12" s="4">
        <v>81</v>
      </c>
      <c r="K12" s="4">
        <v>72</v>
      </c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ref="B13:B16" si="0">B12+1</f>
        <v>5</v>
      </c>
      <c r="C13" s="3" t="s">
        <v>81</v>
      </c>
      <c r="D13" s="22" t="s">
        <v>68</v>
      </c>
      <c r="E13" s="22"/>
      <c r="F13" s="22"/>
      <c r="G13" s="22"/>
      <c r="H13" s="22"/>
      <c r="I13" s="22"/>
      <c r="J13" s="4">
        <v>92</v>
      </c>
      <c r="K13" s="4">
        <v>90</v>
      </c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80</v>
      </c>
      <c r="D14" s="22" t="s">
        <v>69</v>
      </c>
      <c r="E14" s="22"/>
      <c r="F14" s="22"/>
      <c r="G14" s="22"/>
      <c r="H14" s="22"/>
      <c r="I14" s="22"/>
      <c r="J14" s="4">
        <v>85</v>
      </c>
      <c r="K14" s="46">
        <v>0</v>
      </c>
      <c r="L14" s="4"/>
      <c r="M14" s="4"/>
      <c r="N14" s="4"/>
      <c r="O14" s="4"/>
      <c r="P14" s="4"/>
      <c r="Q14" s="9">
        <v>0</v>
      </c>
    </row>
    <row r="15" spans="2:18" ht="15.75" customHeight="1" x14ac:dyDescent="0.3">
      <c r="B15" s="6">
        <v>7</v>
      </c>
      <c r="C15" s="3" t="s">
        <v>79</v>
      </c>
      <c r="D15" s="22" t="s">
        <v>70</v>
      </c>
      <c r="E15" s="22"/>
      <c r="F15" s="22"/>
      <c r="G15" s="22"/>
      <c r="H15" s="22"/>
      <c r="I15" s="22"/>
      <c r="J15" s="4">
        <v>88</v>
      </c>
      <c r="K15" s="4">
        <v>77</v>
      </c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78</v>
      </c>
      <c r="D16" s="22" t="s">
        <v>71</v>
      </c>
      <c r="E16" s="22"/>
      <c r="F16" s="22"/>
      <c r="G16" s="22"/>
      <c r="H16" s="22"/>
      <c r="I16" s="22"/>
      <c r="J16" s="4">
        <v>83</v>
      </c>
      <c r="K16" s="46">
        <v>0</v>
      </c>
      <c r="L16" s="4"/>
      <c r="M16" s="4"/>
      <c r="N16" s="4"/>
      <c r="O16" s="4"/>
      <c r="P16" s="4"/>
      <c r="Q16" s="9">
        <v>0</v>
      </c>
    </row>
    <row r="17" spans="2:17" x14ac:dyDescent="0.3">
      <c r="B17" s="6">
        <v>9</v>
      </c>
      <c r="C17" s="3" t="s">
        <v>77</v>
      </c>
      <c r="D17" s="22" t="s">
        <v>72</v>
      </c>
      <c r="E17" s="22"/>
      <c r="F17" s="22"/>
      <c r="G17" s="22"/>
      <c r="H17" s="22"/>
      <c r="I17" s="22"/>
      <c r="J17" s="4">
        <v>98</v>
      </c>
      <c r="K17" s="46">
        <v>70</v>
      </c>
      <c r="L17" s="4"/>
      <c r="M17" s="4"/>
      <c r="N17" s="4"/>
      <c r="O17" s="4"/>
      <c r="P17" s="4"/>
      <c r="Q17" s="9">
        <v>0</v>
      </c>
    </row>
    <row r="18" spans="2:17" ht="15" customHeight="1" x14ac:dyDescent="0.3">
      <c r="B18" s="6">
        <v>10</v>
      </c>
      <c r="C18" s="3" t="s">
        <v>76</v>
      </c>
      <c r="D18" s="22" t="s">
        <v>73</v>
      </c>
      <c r="E18" s="22"/>
      <c r="F18" s="22"/>
      <c r="G18" s="22"/>
      <c r="H18" s="22"/>
      <c r="I18" s="22"/>
      <c r="J18" s="4">
        <v>99</v>
      </c>
      <c r="K18" s="4">
        <v>80</v>
      </c>
      <c r="L18" s="4"/>
      <c r="M18" s="4"/>
      <c r="N18" s="4"/>
      <c r="O18" s="4"/>
      <c r="P18" s="4"/>
      <c r="Q18" s="9">
        <v>0</v>
      </c>
    </row>
    <row r="19" spans="2:17" ht="15.75" customHeight="1" x14ac:dyDescent="0.3">
      <c r="B19" s="6">
        <v>11</v>
      </c>
      <c r="C19" s="3" t="s">
        <v>75</v>
      </c>
      <c r="D19" s="22" t="s">
        <v>74</v>
      </c>
      <c r="E19" s="22"/>
      <c r="F19" s="22"/>
      <c r="G19" s="22"/>
      <c r="H19" s="22"/>
      <c r="I19" s="22"/>
      <c r="J19" s="4">
        <v>79</v>
      </c>
      <c r="K19" s="4">
        <v>87</v>
      </c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/>
      <c r="C20" s="3"/>
      <c r="D20" s="22"/>
      <c r="E20" s="22"/>
      <c r="F20" s="22"/>
      <c r="G20" s="22"/>
      <c r="H20" s="22"/>
      <c r="I20" s="22"/>
      <c r="J20" s="4"/>
      <c r="K20" s="4"/>
      <c r="L20" s="4"/>
      <c r="M20" s="4"/>
      <c r="N20" s="4"/>
      <c r="O20" s="4"/>
      <c r="P20" s="4"/>
      <c r="Q20" s="9"/>
    </row>
    <row r="21" spans="2:17" ht="15" customHeight="1" x14ac:dyDescent="0.3">
      <c r="B21" s="6"/>
      <c r="C21" s="3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9"/>
    </row>
    <row r="22" spans="2:17" ht="15" customHeight="1" x14ac:dyDescent="0.3">
      <c r="C22" s="17"/>
      <c r="D22" s="17"/>
      <c r="E22" s="1"/>
      <c r="H22" s="36" t="s">
        <v>19</v>
      </c>
      <c r="I22" s="36"/>
      <c r="J22" s="10">
        <f>COUNTIF(J9:J21,"&gt;=70")</f>
        <v>11</v>
      </c>
      <c r="K22" s="10">
        <f t="shared" ref="K22:Q22" si="1">COUNTIF(K9:K21,"&gt;=70")</f>
        <v>8</v>
      </c>
      <c r="L22" s="10">
        <f t="shared" si="1"/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>COUNTIF(J9:J21,"&lt;70")</f>
        <v>0</v>
      </c>
      <c r="K23" s="11">
        <f t="shared" ref="K23:Q23" si="2">COUNTIF(K9:K21,"&lt;70")</f>
        <v>3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11</v>
      </c>
    </row>
    <row r="24" spans="2:17" ht="15" customHeight="1" x14ac:dyDescent="0.3">
      <c r="C24" s="17"/>
      <c r="D24" s="17"/>
      <c r="E24" s="17"/>
      <c r="H24" s="19" t="s">
        <v>21</v>
      </c>
      <c r="I24" s="19"/>
      <c r="J24" s="11">
        <f t="shared" ref="J24:Q24" si="3">COUNT(J9:J21)</f>
        <v>11</v>
      </c>
      <c r="K24" s="11">
        <f t="shared" si="3"/>
        <v>11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>
        <f t="shared" ref="K25:Q25" si="4">K22/K24</f>
        <v>0.72727272727272729</v>
      </c>
      <c r="L25" s="13" t="e">
        <f t="shared" si="4"/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ht="15" customHeight="1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>
        <f t="shared" ref="K26:Q26" si="5">K23/K24</f>
        <v>0.27272727272727271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88.36363636363636</v>
      </c>
      <c r="K27">
        <f>AVERAGE(K9:K21)</f>
        <v>58.272727272727273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ht="15" customHeight="1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9:I19"/>
    <mergeCell ref="D20:I20"/>
    <mergeCell ref="D21:I21"/>
    <mergeCell ref="D12:I12"/>
    <mergeCell ref="D13:I13"/>
    <mergeCell ref="D14:I14"/>
    <mergeCell ref="D15:I15"/>
    <mergeCell ref="D16:I16"/>
    <mergeCell ref="D17:I17"/>
    <mergeCell ref="D18:I18"/>
    <mergeCell ref="J30:P30"/>
    <mergeCell ref="C25:D25"/>
    <mergeCell ref="H25:I25"/>
    <mergeCell ref="C26:D26"/>
    <mergeCell ref="H26:I26"/>
    <mergeCell ref="C27:D27"/>
    <mergeCell ref="J29:P29"/>
    <mergeCell ref="C22:D22"/>
    <mergeCell ref="H22:I22"/>
    <mergeCell ref="C23:D23"/>
    <mergeCell ref="H23:I23"/>
    <mergeCell ref="C24:E24"/>
    <mergeCell ref="H24:I2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5"/>
  <sheetViews>
    <sheetView zoomScale="84" zoomScaleNormal="84" workbookViewId="0">
      <selection activeCell="K30" sqref="K3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87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44</v>
      </c>
      <c r="D9" s="22" t="s">
        <v>26</v>
      </c>
      <c r="E9" s="22"/>
      <c r="F9" s="22"/>
      <c r="G9" s="22"/>
      <c r="H9" s="22"/>
      <c r="I9" s="22"/>
      <c r="J9" s="4">
        <v>100</v>
      </c>
      <c r="K9" s="4">
        <v>88</v>
      </c>
      <c r="L9" s="4"/>
      <c r="M9" s="4"/>
      <c r="N9" s="4"/>
      <c r="O9" s="4"/>
      <c r="P9" s="4"/>
      <c r="Q9" s="9">
        <v>0</v>
      </c>
    </row>
    <row r="10" spans="2:18" x14ac:dyDescent="0.3">
      <c r="B10" s="6">
        <f t="shared" ref="B10:B20" si="0">B9+1</f>
        <v>2</v>
      </c>
      <c r="C10" s="3" t="s">
        <v>39</v>
      </c>
      <c r="D10" s="25" t="s">
        <v>40</v>
      </c>
      <c r="E10" s="22"/>
      <c r="F10" s="22"/>
      <c r="G10" s="22"/>
      <c r="H10" s="22"/>
      <c r="I10" s="22"/>
      <c r="J10" s="4">
        <v>100</v>
      </c>
      <c r="K10" s="4">
        <v>93</v>
      </c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f t="shared" si="0"/>
        <v>3</v>
      </c>
      <c r="C11" s="3" t="s">
        <v>43</v>
      </c>
      <c r="D11" s="45" t="s">
        <v>42</v>
      </c>
      <c r="E11" s="42"/>
      <c r="F11" s="42"/>
      <c r="G11" s="42"/>
      <c r="H11" s="42"/>
      <c r="I11" s="42"/>
      <c r="J11" s="46">
        <v>0</v>
      </c>
      <c r="K11" s="46">
        <v>0</v>
      </c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33</v>
      </c>
      <c r="D12" s="25" t="s">
        <v>49</v>
      </c>
      <c r="E12" s="22"/>
      <c r="F12" s="22"/>
      <c r="G12" s="22"/>
      <c r="H12" s="22"/>
      <c r="I12" s="22"/>
      <c r="J12" s="4">
        <v>98</v>
      </c>
      <c r="K12" s="4">
        <v>84</v>
      </c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si="0"/>
        <v>5</v>
      </c>
      <c r="C13" s="3" t="s">
        <v>45</v>
      </c>
      <c r="D13" s="25" t="s">
        <v>46</v>
      </c>
      <c r="E13" s="22"/>
      <c r="F13" s="22"/>
      <c r="G13" s="22"/>
      <c r="H13" s="22"/>
      <c r="I13" s="22"/>
      <c r="J13" s="4">
        <v>80</v>
      </c>
      <c r="K13" s="46">
        <v>0</v>
      </c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47</v>
      </c>
      <c r="D14" s="25" t="s">
        <v>48</v>
      </c>
      <c r="E14" s="22"/>
      <c r="F14" s="22"/>
      <c r="G14" s="22"/>
      <c r="H14" s="22"/>
      <c r="I14" s="22"/>
      <c r="J14" s="4">
        <v>96</v>
      </c>
      <c r="K14" s="4">
        <v>95</v>
      </c>
      <c r="L14" s="4"/>
      <c r="M14" s="4"/>
      <c r="N14" s="4"/>
      <c r="O14" s="4"/>
      <c r="P14" s="4"/>
      <c r="Q14" s="9">
        <v>0</v>
      </c>
    </row>
    <row r="15" spans="2:18" x14ac:dyDescent="0.3">
      <c r="B15" s="6">
        <f t="shared" si="0"/>
        <v>7</v>
      </c>
      <c r="C15" s="3" t="s">
        <v>50</v>
      </c>
      <c r="D15" s="1"/>
      <c r="E15" s="1"/>
      <c r="F15" s="1" t="s">
        <v>27</v>
      </c>
      <c r="G15" s="1"/>
      <c r="H15" s="1"/>
      <c r="I15" s="1"/>
      <c r="J15" s="4">
        <v>0</v>
      </c>
      <c r="K15" s="4">
        <v>95</v>
      </c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34</v>
      </c>
      <c r="D16" s="45" t="s">
        <v>51</v>
      </c>
      <c r="E16" s="42"/>
      <c r="F16" s="42"/>
      <c r="G16" s="42"/>
      <c r="H16" s="42"/>
      <c r="I16" s="42"/>
      <c r="J16" s="46">
        <v>0</v>
      </c>
      <c r="K16" s="46">
        <v>0</v>
      </c>
      <c r="L16" s="4"/>
      <c r="M16" s="4"/>
      <c r="N16" s="4"/>
      <c r="O16" s="4"/>
      <c r="P16" s="4"/>
      <c r="Q16" s="9">
        <v>0</v>
      </c>
    </row>
    <row r="17" spans="2:17" ht="15.75" customHeight="1" x14ac:dyDescent="0.3">
      <c r="B17" s="6">
        <f t="shared" si="0"/>
        <v>9</v>
      </c>
      <c r="C17" s="3" t="s">
        <v>52</v>
      </c>
      <c r="D17" s="25" t="s">
        <v>53</v>
      </c>
      <c r="E17" s="22"/>
      <c r="F17" s="22"/>
      <c r="G17" s="22"/>
      <c r="H17" s="22"/>
      <c r="I17" s="22"/>
      <c r="J17" s="4">
        <v>82</v>
      </c>
      <c r="K17" s="4">
        <v>94</v>
      </c>
      <c r="L17" s="4"/>
      <c r="M17" s="4"/>
      <c r="N17" s="4"/>
      <c r="O17" s="4"/>
      <c r="P17" s="4"/>
      <c r="Q17" s="9">
        <v>0</v>
      </c>
    </row>
    <row r="18" spans="2:17" x14ac:dyDescent="0.3">
      <c r="B18" s="6">
        <v>10</v>
      </c>
      <c r="C18" s="3" t="s">
        <v>35</v>
      </c>
      <c r="D18" s="25" t="s">
        <v>28</v>
      </c>
      <c r="E18" s="22"/>
      <c r="F18" s="22"/>
      <c r="G18" s="22"/>
      <c r="H18" s="22"/>
      <c r="I18" s="22"/>
      <c r="J18" s="4">
        <v>92</v>
      </c>
      <c r="K18" s="4">
        <v>83</v>
      </c>
      <c r="L18" s="4"/>
      <c r="M18" s="4"/>
      <c r="N18" s="4"/>
      <c r="O18" s="4"/>
      <c r="P18" s="4"/>
      <c r="Q18" s="9">
        <v>0</v>
      </c>
    </row>
    <row r="19" spans="2:17" ht="15" customHeight="1" x14ac:dyDescent="0.3">
      <c r="B19" s="6">
        <f t="shared" si="0"/>
        <v>11</v>
      </c>
      <c r="C19" s="3" t="s">
        <v>36</v>
      </c>
      <c r="D19" s="25" t="s">
        <v>55</v>
      </c>
      <c r="E19" s="22"/>
      <c r="F19" s="22"/>
      <c r="G19" s="22"/>
      <c r="H19" s="22"/>
      <c r="I19" s="22"/>
      <c r="J19" s="4">
        <v>85</v>
      </c>
      <c r="K19" s="4">
        <v>70</v>
      </c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>
        <f t="shared" si="0"/>
        <v>12</v>
      </c>
      <c r="C20" s="3" t="s">
        <v>54</v>
      </c>
      <c r="D20" s="25" t="s">
        <v>29</v>
      </c>
      <c r="E20" s="22"/>
      <c r="F20" s="22"/>
      <c r="G20" s="22"/>
      <c r="H20" s="22"/>
      <c r="I20" s="22"/>
      <c r="J20" s="4">
        <v>95</v>
      </c>
      <c r="K20" s="4">
        <v>89</v>
      </c>
      <c r="L20" s="4"/>
      <c r="M20" s="4"/>
      <c r="N20" s="4"/>
      <c r="O20" s="4"/>
      <c r="P20" s="4"/>
      <c r="Q20" s="9">
        <v>0</v>
      </c>
    </row>
    <row r="21" spans="2:17" ht="15" customHeight="1" x14ac:dyDescent="0.3">
      <c r="B21" s="6">
        <v>13</v>
      </c>
      <c r="C21" s="3" t="s">
        <v>37</v>
      </c>
      <c r="D21" s="25" t="s">
        <v>56</v>
      </c>
      <c r="E21" s="22"/>
      <c r="F21" s="22"/>
      <c r="G21" s="22"/>
      <c r="H21" s="22"/>
      <c r="I21" s="22"/>
      <c r="J21" s="4">
        <v>90</v>
      </c>
      <c r="K21" s="4">
        <v>85</v>
      </c>
      <c r="L21" s="4"/>
      <c r="M21" s="4"/>
      <c r="N21" s="4"/>
      <c r="O21" s="4"/>
      <c r="P21" s="4"/>
      <c r="Q21" s="9">
        <v>0</v>
      </c>
    </row>
    <row r="22" spans="2:17" ht="15" customHeight="1" x14ac:dyDescent="0.3">
      <c r="B22" s="6">
        <v>14</v>
      </c>
      <c r="C22" s="3" t="s">
        <v>57</v>
      </c>
      <c r="D22" s="25" t="s">
        <v>58</v>
      </c>
      <c r="E22" s="22"/>
      <c r="F22" s="22"/>
      <c r="G22" s="22"/>
      <c r="H22" s="22"/>
      <c r="I22" s="22"/>
      <c r="J22" s="4">
        <v>95</v>
      </c>
      <c r="K22" s="4">
        <v>89</v>
      </c>
      <c r="L22" s="4"/>
      <c r="M22" s="4"/>
      <c r="N22" s="4"/>
      <c r="O22" s="4"/>
      <c r="P22" s="4"/>
      <c r="Q22" s="9">
        <v>0</v>
      </c>
    </row>
    <row r="23" spans="2:17" ht="15" customHeight="1" x14ac:dyDescent="0.3">
      <c r="B23" s="6">
        <v>15</v>
      </c>
      <c r="C23" s="3" t="s">
        <v>59</v>
      </c>
      <c r="D23" s="25" t="s">
        <v>30</v>
      </c>
      <c r="E23" s="22"/>
      <c r="F23" s="22"/>
      <c r="G23" s="22"/>
      <c r="H23" s="22"/>
      <c r="I23" s="22"/>
      <c r="J23" s="4">
        <v>97</v>
      </c>
      <c r="K23" s="4">
        <v>85</v>
      </c>
      <c r="L23" s="4"/>
      <c r="M23" s="4"/>
      <c r="N23" s="4"/>
      <c r="O23" s="4"/>
      <c r="P23" s="4"/>
      <c r="Q23" s="9">
        <v>0</v>
      </c>
    </row>
    <row r="24" spans="2:17" ht="15" customHeight="1" x14ac:dyDescent="0.3">
      <c r="B24" s="6">
        <v>16</v>
      </c>
      <c r="C24" s="3" t="s">
        <v>60</v>
      </c>
      <c r="D24" s="25" t="s">
        <v>61</v>
      </c>
      <c r="E24" s="22"/>
      <c r="F24" s="22"/>
      <c r="G24" s="22"/>
      <c r="H24" s="22"/>
      <c r="I24" s="22"/>
      <c r="J24" s="4">
        <v>95</v>
      </c>
      <c r="K24" s="4">
        <v>89</v>
      </c>
      <c r="L24" s="4"/>
      <c r="M24" s="4"/>
      <c r="N24" s="4"/>
      <c r="O24" s="4"/>
      <c r="P24" s="4"/>
      <c r="Q24" s="9">
        <v>0</v>
      </c>
    </row>
    <row r="25" spans="2:17" ht="15" customHeight="1" x14ac:dyDescent="0.3">
      <c r="B25" s="6">
        <v>17</v>
      </c>
      <c r="C25" s="3" t="s">
        <v>38</v>
      </c>
      <c r="D25" s="25" t="s">
        <v>31</v>
      </c>
      <c r="E25" s="22"/>
      <c r="F25" s="22"/>
      <c r="G25" s="22"/>
      <c r="H25" s="22"/>
      <c r="I25" s="22"/>
      <c r="J25" s="4">
        <v>100</v>
      </c>
      <c r="K25" s="4">
        <v>85</v>
      </c>
      <c r="L25" s="4"/>
      <c r="M25" s="4"/>
      <c r="N25" s="4"/>
      <c r="O25" s="4"/>
      <c r="P25" s="4"/>
      <c r="Q25" s="9">
        <v>0</v>
      </c>
    </row>
    <row r="26" spans="2:17" ht="15" customHeight="1" x14ac:dyDescent="0.3">
      <c r="B26" s="6">
        <v>18</v>
      </c>
      <c r="C26" s="3" t="s">
        <v>62</v>
      </c>
      <c r="D26" s="25" t="s">
        <v>32</v>
      </c>
      <c r="E26" s="22"/>
      <c r="F26" s="22"/>
      <c r="G26" s="22"/>
      <c r="H26" s="22"/>
      <c r="I26" s="22"/>
      <c r="J26" s="4">
        <v>90</v>
      </c>
      <c r="K26" s="4">
        <v>90</v>
      </c>
      <c r="L26" s="4"/>
      <c r="M26" s="4"/>
      <c r="N26" s="4"/>
      <c r="O26" s="4"/>
      <c r="P26" s="4"/>
      <c r="Q26" s="9">
        <v>0</v>
      </c>
    </row>
    <row r="27" spans="2:17" ht="15" customHeight="1" x14ac:dyDescent="0.3">
      <c r="C27" s="17"/>
      <c r="D27" s="17"/>
      <c r="E27" s="1"/>
      <c r="H27" s="36" t="s">
        <v>19</v>
      </c>
      <c r="I27" s="36"/>
      <c r="J27" s="10">
        <f>COUNTIF(J9:J26,"&gt;=70")</f>
        <v>15</v>
      </c>
      <c r="K27" s="10">
        <f t="shared" ref="K27:Q27" si="1">COUNTIF(K9:K26,"&gt;=70")</f>
        <v>15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17" x14ac:dyDescent="0.3">
      <c r="C28" s="17"/>
      <c r="D28" s="17"/>
      <c r="E28" s="7"/>
      <c r="H28" s="19" t="s">
        <v>20</v>
      </c>
      <c r="I28" s="19"/>
      <c r="J28" s="11">
        <f t="shared" ref="J28:Q28" si="2">COUNTIF(J9:J26,"&lt;70")</f>
        <v>3</v>
      </c>
      <c r="K28" s="11">
        <f t="shared" si="2"/>
        <v>3</v>
      </c>
      <c r="L28" s="11">
        <f t="shared" si="2"/>
        <v>0</v>
      </c>
      <c r="M28" s="11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18</v>
      </c>
    </row>
    <row r="29" spans="2:17" ht="15" customHeight="1" x14ac:dyDescent="0.3">
      <c r="C29" s="17"/>
      <c r="D29" s="17"/>
      <c r="E29" s="17"/>
      <c r="H29" s="19" t="s">
        <v>21</v>
      </c>
      <c r="I29" s="19"/>
      <c r="J29" s="11">
        <f t="shared" ref="J29:Q29" si="3">COUNT(J9:J26)</f>
        <v>18</v>
      </c>
      <c r="K29" s="11">
        <f t="shared" si="3"/>
        <v>18</v>
      </c>
      <c r="L29" s="11">
        <f t="shared" si="3"/>
        <v>0</v>
      </c>
      <c r="M29" s="11">
        <f t="shared" si="3"/>
        <v>0</v>
      </c>
      <c r="N29" s="11">
        <f t="shared" si="3"/>
        <v>0</v>
      </c>
      <c r="O29" s="11">
        <f t="shared" si="3"/>
        <v>0</v>
      </c>
      <c r="P29" s="11">
        <f t="shared" si="3"/>
        <v>0</v>
      </c>
      <c r="Q29" s="11">
        <f t="shared" si="3"/>
        <v>18</v>
      </c>
    </row>
    <row r="30" spans="2:17" x14ac:dyDescent="0.3">
      <c r="C30" s="17"/>
      <c r="D30" s="17"/>
      <c r="E30" s="1"/>
      <c r="H30" s="18" t="s">
        <v>16</v>
      </c>
      <c r="I30" s="18"/>
      <c r="J30" s="12">
        <f>J27/J29</f>
        <v>0.83333333333333337</v>
      </c>
      <c r="K30" s="13">
        <f t="shared" ref="K30:Q30" si="4">K27/K29</f>
        <v>0.83333333333333337</v>
      </c>
      <c r="L30" s="13" t="e">
        <f t="shared" si="4"/>
        <v>#DIV/0!</v>
      </c>
      <c r="M30" s="13" t="e">
        <f t="shared" si="4"/>
        <v>#DIV/0!</v>
      </c>
      <c r="N30" s="13" t="e">
        <f t="shared" si="4"/>
        <v>#DIV/0!</v>
      </c>
      <c r="O30" s="13" t="e">
        <f t="shared" si="4"/>
        <v>#DIV/0!</v>
      </c>
      <c r="P30" s="13" t="e">
        <f t="shared" si="4"/>
        <v>#DIV/0!</v>
      </c>
      <c r="Q30" s="13">
        <f t="shared" si="4"/>
        <v>0</v>
      </c>
    </row>
    <row r="31" spans="2:17" ht="15" customHeight="1" x14ac:dyDescent="0.3">
      <c r="C31" s="17"/>
      <c r="D31" s="17"/>
      <c r="E31" s="1"/>
      <c r="H31" s="18" t="s">
        <v>17</v>
      </c>
      <c r="I31" s="18"/>
      <c r="J31" s="12">
        <f>J28/J29</f>
        <v>0.16666666666666666</v>
      </c>
      <c r="K31" s="12">
        <f t="shared" ref="K31:Q31" si="5">K28/K29</f>
        <v>0.16666666666666666</v>
      </c>
      <c r="L31" s="13" t="e">
        <f t="shared" si="5"/>
        <v>#DIV/0!</v>
      </c>
      <c r="M31" s="13" t="e">
        <f t="shared" si="5"/>
        <v>#DIV/0!</v>
      </c>
      <c r="N31" s="13" t="e">
        <f t="shared" si="5"/>
        <v>#DIV/0!</v>
      </c>
      <c r="O31" s="13" t="e">
        <f t="shared" si="5"/>
        <v>#DIV/0!</v>
      </c>
      <c r="P31" s="13" t="e">
        <f t="shared" si="5"/>
        <v>#DIV/0!</v>
      </c>
      <c r="Q31" s="13">
        <f t="shared" si="5"/>
        <v>1</v>
      </c>
    </row>
    <row r="32" spans="2:17" x14ac:dyDescent="0.3">
      <c r="C32" s="17"/>
      <c r="D32" s="17"/>
      <c r="E32" s="7"/>
      <c r="J32">
        <f>AVERAGE(J9:J26)</f>
        <v>77.5</v>
      </c>
      <c r="K32">
        <f>AVERAGE(K9:K26)</f>
        <v>73</v>
      </c>
    </row>
    <row r="33" spans="3:16" x14ac:dyDescent="0.3">
      <c r="C33" s="1"/>
      <c r="D33" s="1"/>
      <c r="E33" s="7"/>
    </row>
    <row r="34" spans="3:16" x14ac:dyDescent="0.3">
      <c r="J34" s="27"/>
      <c r="K34" s="27"/>
      <c r="L34" s="27"/>
      <c r="M34" s="27"/>
      <c r="N34" s="27"/>
      <c r="O34" s="27"/>
      <c r="P34" s="27"/>
    </row>
    <row r="35" spans="3:16" ht="15" customHeight="1" x14ac:dyDescent="0.3">
      <c r="J35" s="26" t="s">
        <v>18</v>
      </c>
      <c r="K35" s="26"/>
      <c r="L35" s="26"/>
      <c r="M35" s="26"/>
      <c r="N35" s="26"/>
      <c r="O35" s="26"/>
      <c r="P35" s="26"/>
    </row>
  </sheetData>
  <mergeCells count="39">
    <mergeCell ref="C29:E29"/>
    <mergeCell ref="H27:I27"/>
    <mergeCell ref="H28:I28"/>
    <mergeCell ref="H29:I29"/>
    <mergeCell ref="H30:I30"/>
    <mergeCell ref="D18:I18"/>
    <mergeCell ref="D19:I19"/>
    <mergeCell ref="D20:I20"/>
    <mergeCell ref="D21:I21"/>
    <mergeCell ref="D26:I26"/>
    <mergeCell ref="J35:P35"/>
    <mergeCell ref="C28:D28"/>
    <mergeCell ref="J34:P34"/>
    <mergeCell ref="D10:I10"/>
    <mergeCell ref="D11:I11"/>
    <mergeCell ref="D12:I12"/>
    <mergeCell ref="D13:I13"/>
    <mergeCell ref="C27:D27"/>
    <mergeCell ref="D22:I22"/>
    <mergeCell ref="D23:I23"/>
    <mergeCell ref="D24:I24"/>
    <mergeCell ref="D25:I25"/>
    <mergeCell ref="C32:D32"/>
    <mergeCell ref="C30:D30"/>
    <mergeCell ref="H31:I31"/>
    <mergeCell ref="C31:D31"/>
    <mergeCell ref="B2:P2"/>
    <mergeCell ref="J4:K4"/>
    <mergeCell ref="N4:O4"/>
    <mergeCell ref="D6:G6"/>
    <mergeCell ref="D8:I8"/>
    <mergeCell ref="C3:P3"/>
    <mergeCell ref="D4:G4"/>
    <mergeCell ref="D9:I9"/>
    <mergeCell ref="D17:I17"/>
    <mergeCell ref="I6:J6"/>
    <mergeCell ref="K6:P6"/>
    <mergeCell ref="D14:I14"/>
    <mergeCell ref="D16:I1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MINERIA DE DATOS</vt:lpstr>
      <vt:lpstr>FUNDAMENTOS DE INTELIGENCIA DE </vt:lpstr>
      <vt:lpstr>ESTRUCTURA DE DATOS</vt:lpstr>
      <vt:lpstr>LENGUAJES Y AUTOMATAS 1 504B</vt:lpstr>
      <vt:lpstr>LENGUAJES Y AUTOMATAS I 504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ENEIDA HONORATO</cp:lastModifiedBy>
  <cp:lastPrinted>2023-03-24T00:15:19Z</cp:lastPrinted>
  <dcterms:created xsi:type="dcterms:W3CDTF">2023-03-14T19:16:59Z</dcterms:created>
  <dcterms:modified xsi:type="dcterms:W3CDTF">2025-10-24T22:28:08Z</dcterms:modified>
</cp:coreProperties>
</file>