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8_{7E190FA4-868A-4857-A543-C0E557E444C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7" i="31"/>
  <c r="M17" i="31" s="1"/>
  <c r="E17" i="31"/>
  <c r="B17" i="31"/>
  <c r="F16" i="31"/>
  <c r="M16" i="31" s="1"/>
  <c r="E16" i="31"/>
  <c r="B16" i="31"/>
  <c r="F15" i="31"/>
  <c r="M15" i="31" s="1"/>
  <c r="E15" i="31"/>
  <c r="D15" i="31"/>
  <c r="B15" i="31"/>
  <c r="I14" i="3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H27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N27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D17" i="27"/>
  <c r="E17" i="27"/>
  <c r="F17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G27" i="30" l="1"/>
  <c r="I14" i="27"/>
  <c r="J15" i="30"/>
  <c r="K15" i="30" s="1"/>
  <c r="L27" i="30" s="1"/>
  <c r="M15" i="27"/>
  <c r="I15" i="31"/>
  <c r="J16" i="27"/>
  <c r="K16" i="27" s="1"/>
  <c r="I15" i="27"/>
  <c r="J15" i="31"/>
  <c r="K15" i="31" s="1"/>
  <c r="J14" i="27"/>
  <c r="K14" i="27" s="1"/>
  <c r="J14" i="30"/>
  <c r="K14" i="30" s="1"/>
  <c r="J14" i="31"/>
  <c r="K14" i="31" s="1"/>
  <c r="I16" i="30"/>
  <c r="M13" i="27"/>
  <c r="M16" i="27"/>
  <c r="F27" i="30"/>
  <c r="I15" i="30"/>
  <c r="I16" i="31"/>
  <c r="I13" i="31"/>
  <c r="M14" i="31"/>
  <c r="J16" i="31"/>
  <c r="K16" i="31" s="1"/>
  <c r="I17" i="31"/>
  <c r="J13" i="31"/>
  <c r="K13" i="31" s="1"/>
  <c r="J17" i="31"/>
  <c r="K17" i="31" s="1"/>
  <c r="F27" i="31"/>
  <c r="M13" i="30"/>
  <c r="M17" i="30"/>
  <c r="I13" i="30"/>
  <c r="M14" i="30"/>
  <c r="J16" i="30"/>
  <c r="K16" i="30" s="1"/>
  <c r="I17" i="30"/>
  <c r="J13" i="30"/>
  <c r="K13" i="30" s="1"/>
  <c r="F27" i="27"/>
  <c r="J27" i="27" s="1"/>
  <c r="K27" i="27" s="1"/>
  <c r="I13" i="27"/>
  <c r="J27" i="30" l="1"/>
  <c r="K27" i="30" s="1"/>
  <c r="M27" i="30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<sst xmlns="http://schemas.openxmlformats.org/spreadsheetml/2006/main" count="145" uniqueCount="46">
  <si>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</si>
  <si>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</si>
  <si>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</si>
  <si>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</si>
  <si>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</si>
  <si>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</si>
  <si>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</si>
  <si>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</si>
  <si>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</si>
  <si>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</si>
  <si>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</si>
  <si>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</si>
  <si>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</si>
  <si>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</si>
  <si>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</si>
  <si>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</si>
  <si>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</si>
  <si>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</si>
  <si>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</si>
  <si>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</si>
  <si>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</si>
  <si>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</si>
  <si>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</si>
  <si>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</si>
  <si>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</si>
  <si>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</si>
  <si>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</si>
  <si>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</si>
  <si>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</si>
  <si>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</si>
  <si>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</si>
  <si>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</si>
  <si>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</si>
  <si>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</si>
  <si>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MASI. ENEIDA YAZMIN HONORATO RODRIGUEZ</t>
  </si>
  <si>
    <t>ESTRUCTURA DE DATOS</t>
  </si>
  <si>
    <t>INGENIERIA EN SISTEMAS COMPUTACIONALES</t>
  </si>
  <si>
    <t>LENGUAJES Y AUTOMATAS I</t>
  </si>
  <si>
    <t>504A</t>
  </si>
  <si>
    <t>304B</t>
  </si>
  <si>
    <t>504B</t>
  </si>
  <si>
    <t>FUNDAMENTOS DE INTELIGENCIA DE NEGOCIOS</t>
  </si>
  <si>
    <t>MINERIA DE DATOS</t>
  </si>
  <si>
    <t>ARRTR</t>
  </si>
  <si>
    <t>s/e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</si>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</sst>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3" sqref="C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7" t="s">
        <v>35</v>
      </c>
      <c r="C13" s="8">
        <v>1</v>
      </c>
      <c r="D13" s="8" t="s">
        <v>39</v>
      </c>
      <c r="E13" s="8" t="s">
        <v>36</v>
      </c>
      <c r="F13" s="8">
        <v>23</v>
      </c>
      <c r="G13" s="8">
        <v>17</v>
      </c>
      <c r="H13" s="8">
        <v>0</v>
      </c>
      <c r="I13" s="9"/>
      <c r="J13" s="8">
        <f>(F13-SUM(G13:H13))-L13</f>
        <v>6</v>
      </c>
      <c r="K13" s="9"/>
      <c r="L13" s="8">
        <v>0</v>
      </c>
      <c r="M13" s="9">
        <f t="shared" ref="M13:M17" si="0">L13/F13</f>
        <v>0</v>
      </c>
      <c r="N13" s="8">
        <v>61</v>
      </c>
      <c r="O13" s="12">
        <v>0.74</v>
      </c>
      <c r="P13" s="17"/>
    </row>
    <row r="14" spans="1:16" s="10" customFormat="1" ht="39.6" x14ac:dyDescent="0.25">
      <c r="A14" s="17"/>
      <c r="B14" s="7" t="s">
        <v>37</v>
      </c>
      <c r="C14" s="8">
        <v>1</v>
      </c>
      <c r="D14" s="8" t="s">
        <v>38</v>
      </c>
      <c r="E14" s="8" t="s">
        <v>36</v>
      </c>
      <c r="F14" s="8">
        <v>18</v>
      </c>
      <c r="G14" s="8">
        <v>15</v>
      </c>
      <c r="H14" s="8">
        <v>0</v>
      </c>
      <c r="I14" s="9"/>
      <c r="J14" s="8">
        <f>(F14-SUM(G14:H14))-L14</f>
        <v>3</v>
      </c>
      <c r="K14" s="9"/>
      <c r="L14" s="8">
        <v>0</v>
      </c>
      <c r="M14" s="9">
        <f t="shared" si="0"/>
        <v>0</v>
      </c>
      <c r="N14" s="8">
        <v>77.5</v>
      </c>
      <c r="O14" s="12">
        <v>0.83</v>
      </c>
      <c r="P14" s="17"/>
    </row>
    <row r="15" spans="1:16" s="10" customFormat="1" ht="39.6" x14ac:dyDescent="0.25">
      <c r="A15" s="17"/>
      <c r="B15" s="7" t="s">
        <v>37</v>
      </c>
      <c r="C15" s="8">
        <v>1</v>
      </c>
      <c r="D15" s="8" t="s">
        <v>40</v>
      </c>
      <c r="E15" s="8" t="s">
        <v>36</v>
      </c>
      <c r="F15" s="8">
        <v>11</v>
      </c>
      <c r="G15" s="8">
        <v>11</v>
      </c>
      <c r="H15" s="8">
        <v>0</v>
      </c>
      <c r="I15" s="9"/>
      <c r="J15" s="8">
        <f>(F15-SUM(G15:H15))-L15</f>
        <v>0</v>
      </c>
      <c r="K15" s="9"/>
      <c r="L15" s="8">
        <v>0</v>
      </c>
      <c r="M15" s="9">
        <f t="shared" si="0"/>
        <v>0</v>
      </c>
      <c r="N15" s="8">
        <v>88.36</v>
      </c>
      <c r="O15" s="12">
        <v>0.54</v>
      </c>
      <c r="P15" s="17"/>
    </row>
    <row r="16" spans="1:16" s="10" customFormat="1" ht="39.6" x14ac:dyDescent="0.25">
      <c r="A16" s="17"/>
      <c r="B16" s="7" t="s">
        <v>41</v>
      </c>
      <c r="C16" s="8">
        <v>1</v>
      </c>
      <c r="D16" s="8" t="s">
        <v>43</v>
      </c>
      <c r="E16" s="8" t="s">
        <v>36</v>
      </c>
      <c r="F16" s="8">
        <v>3</v>
      </c>
      <c r="G16" s="8">
        <v>3</v>
      </c>
      <c r="H16" s="8">
        <v>0</v>
      </c>
      <c r="I16" s="9"/>
      <c r="J16" s="8">
        <f>(F16-SUM(G16:H16))-L16</f>
        <v>0</v>
      </c>
      <c r="K16" s="9"/>
      <c r="L16" s="8">
        <v>0</v>
      </c>
      <c r="M16" s="9">
        <f t="shared" si="0"/>
        <v>0</v>
      </c>
      <c r="N16" s="8">
        <v>76.67</v>
      </c>
      <c r="O16" s="12">
        <v>0.66</v>
      </c>
      <c r="P16" s="17"/>
    </row>
    <row r="17" spans="1:16" s="10" customFormat="1" ht="39.6" x14ac:dyDescent="0.25">
      <c r="A17" s="17"/>
      <c r="B17" s="7" t="s">
        <v>42</v>
      </c>
      <c r="C17" s="8">
        <v>1</v>
      </c>
      <c r="D17" s="8" t="s">
        <v>43</v>
      </c>
      <c r="E17" s="8" t="s">
        <v>36</v>
      </c>
      <c r="F17" s="8">
        <v>2</v>
      </c>
      <c r="G17" s="8">
        <v>2</v>
      </c>
      <c r="H17" s="8">
        <v>0</v>
      </c>
      <c r="I17" s="9"/>
      <c r="J17" s="8">
        <f>(F17-SUM(G17:H17))-L17</f>
        <v>0</v>
      </c>
      <c r="K17" s="9"/>
      <c r="L17" s="8">
        <v>0</v>
      </c>
      <c r="M17" s="9">
        <f t="shared" si="0"/>
        <v>0</v>
      </c>
      <c r="N17" s="8">
        <v>80</v>
      </c>
      <c r="O17" s="12">
        <v>1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48</v>
      </c>
      <c r="H27" s="20"/>
      <c r="I27" s="21"/>
      <c r="J27" s="20"/>
      <c r="K27" s="21"/>
      <c r="L27" s="20"/>
      <c r="M27" s="21"/>
      <c r="N27" s="20">
        <f>AVERAGE(N13:N26)</f>
        <v>76.706000000000003</v>
      </c>
      <c r="O27" s="22">
        <f>AVERAGE(O13:O26)</f>
        <v>0.754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O14" sqref="O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v>2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>
        <v>0</v>
      </c>
      <c r="M13" s="9">
        <f t="shared" ref="M13:M27" si="2">L13/F13</f>
        <v>0</v>
      </c>
      <c r="N13" s="8">
        <v>69</v>
      </c>
      <c r="O13" s="12">
        <v>0.22</v>
      </c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v>2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/>
      <c r="H14" s="8">
        <v>15</v>
      </c>
      <c r="I14" s="9">
        <f t="shared" ref="I14:I16" si="3">(G14+H14)/F14</f>
        <v>0.83333333333333337</v>
      </c>
      <c r="J14" s="8">
        <f>(F14-SUM(G14:H14))-L14</f>
        <v>3</v>
      </c>
      <c r="K14" s="9">
        <f t="shared" si="1"/>
        <v>0.16666666666666666</v>
      </c>
      <c r="L14" s="8">
        <v>0</v>
      </c>
      <c r="M14" s="9">
        <f t="shared" si="2"/>
        <v>0</v>
      </c>
      <c r="N14" s="8">
        <v>73</v>
      </c>
      <c r="O14" s="12">
        <v>0.77</v>
      </c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v>2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/>
      <c r="H15" s="8">
        <v>8</v>
      </c>
      <c r="I15" s="9">
        <f t="shared" si="3"/>
        <v>0.72727272727272729</v>
      </c>
      <c r="J15" s="8">
        <f t="shared" ref="J15:J16" si="4">(F15-SUM(G15:H15))-L15</f>
        <v>3</v>
      </c>
      <c r="K15" s="9">
        <f t="shared" si="1"/>
        <v>0.27272727272727271</v>
      </c>
      <c r="L15" s="8">
        <v>0</v>
      </c>
      <c r="M15" s="9">
        <f t="shared" si="2"/>
        <v>0</v>
      </c>
      <c r="N15" s="8">
        <v>58</v>
      </c>
      <c r="O15" s="12">
        <v>0.73</v>
      </c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>
        <v>2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2</v>
      </c>
      <c r="I16" s="9">
        <f t="shared" si="3"/>
        <v>0.66666666666666663</v>
      </c>
      <c r="J16" s="8">
        <f t="shared" si="4"/>
        <v>1</v>
      </c>
      <c r="K16" s="9">
        <f t="shared" si="1"/>
        <v>0.33333333333333331</v>
      </c>
      <c r="L16" s="8">
        <v>0</v>
      </c>
      <c r="M16" s="9">
        <f t="shared" si="2"/>
        <v>0</v>
      </c>
      <c r="N16" s="8">
        <v>55</v>
      </c>
      <c r="O16" s="12">
        <v>0.67</v>
      </c>
      <c r="P16" s="17"/>
    </row>
    <row r="17" spans="1:16" s="10" customFormat="1" ht="39.6" x14ac:dyDescent="0.25">
      <c r="A17" s="17"/>
      <c r="B17" s="13" t="str">
        <f>'1'!B17</f>
        <v>MINERIA DE DATOS</v>
      </c>
      <c r="C17" s="8" t="s">
        <v>44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/>
      <c r="H17" s="8" t="s">
        <v>24</v>
      </c>
      <c r="I17" s="9" t="s">
        <v>24</v>
      </c>
      <c r="J17" s="8" t="s">
        <v>24</v>
      </c>
      <c r="K17" s="9" t="s">
        <v>24</v>
      </c>
      <c r="L17" s="8" t="s">
        <v>24</v>
      </c>
      <c r="M17" s="9" t="s">
        <v>24</v>
      </c>
      <c r="N17" s="8" t="s">
        <v>24</v>
      </c>
      <c r="O17" s="12" t="s">
        <v>24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18</v>
      </c>
      <c r="H27" s="20">
        <f>SUM(H13:H26)</f>
        <v>25</v>
      </c>
      <c r="I27" s="21">
        <f>SUM(G27:H27)/F27</f>
        <v>0.75438596491228072</v>
      </c>
      <c r="J27" s="20">
        <f t="shared" si="0"/>
        <v>14</v>
      </c>
      <c r="K27" s="21">
        <f t="shared" si="1"/>
        <v>0.24561403508771928</v>
      </c>
      <c r="L27" s="20">
        <f>SUM(L13:L26)</f>
        <v>0</v>
      </c>
      <c r="M27" s="21">
        <f t="shared" si="2"/>
        <v>0</v>
      </c>
      <c r="N27" s="20">
        <f>AVERAGE(N13:N26)</f>
        <v>63.75</v>
      </c>
      <c r="O27" s="22">
        <f>AVERAGE(O13:O26)</f>
        <v>0.59750000000000003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N16" sqref="N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>
        <v>3</v>
      </c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>
        <v>0</v>
      </c>
      <c r="M13" s="9">
        <f t="shared" ref="M13:M27" si="2">L13/F13</f>
        <v>0</v>
      </c>
      <c r="N13" s="8">
        <v>64.260000000000005</v>
      </c>
      <c r="O13" s="12">
        <v>0.78</v>
      </c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>
        <v>3</v>
      </c>
      <c r="D14" s="8" t="str">
        <f>'1'!D14</f>
        <v>504A</v>
      </c>
      <c r="E14" s="8" t="str">
        <f>'1'!E14</f>
        <v>INGENIERIA EN SISTEMAS COMPUTACIONALES</v>
      </c>
      <c r="F14" s="8">
        <f>'1'!F14</f>
        <v>18</v>
      </c>
      <c r="G14" s="8">
        <v>14</v>
      </c>
      <c r="H14" s="8">
        <v>0</v>
      </c>
      <c r="I14" s="9">
        <f t="shared" ref="I14:I17" si="3">(G14+H14)/F14</f>
        <v>0.77777777777777779</v>
      </c>
      <c r="J14" s="8">
        <f>(F14-SUM(G14:H14))-L14</f>
        <v>4</v>
      </c>
      <c r="K14" s="9">
        <f t="shared" si="1"/>
        <v>0.22222222222222221</v>
      </c>
      <c r="L14" s="8">
        <v>0</v>
      </c>
      <c r="M14" s="9">
        <f t="shared" si="2"/>
        <v>0</v>
      </c>
      <c r="N14" s="8">
        <v>67.44</v>
      </c>
      <c r="O14" s="12">
        <v>0.72</v>
      </c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>
        <v>3</v>
      </c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>
        <v>4</v>
      </c>
      <c r="H15" s="8">
        <v>0</v>
      </c>
      <c r="I15" s="9">
        <f t="shared" si="3"/>
        <v>0.36363636363636365</v>
      </c>
      <c r="J15" s="8">
        <f t="shared" ref="J15:J17" si="4">(F15-SUM(G15:H15))-L15</f>
        <v>7</v>
      </c>
      <c r="K15" s="9">
        <f t="shared" si="1"/>
        <v>0.63636363636363635</v>
      </c>
      <c r="L15" s="8">
        <v>0</v>
      </c>
      <c r="M15" s="9">
        <f t="shared" si="2"/>
        <v>0</v>
      </c>
      <c r="N15" s="8">
        <v>29.91</v>
      </c>
      <c r="O15" s="12">
        <v>0.36</v>
      </c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 t="s">
        <v>45</v>
      </c>
      <c r="D16" s="8" t="str">
        <f>'1'!D16</f>
        <v>ARRTR</v>
      </c>
      <c r="E16" s="8" t="str">
        <f>'1'!E16</f>
        <v>INGENIERIA EN SISTEMAS COMPUTACIONALES</v>
      </c>
      <c r="F16" s="8">
        <f>'1'!F16</f>
        <v>3</v>
      </c>
      <c r="G16" s="8"/>
      <c r="H16" s="8">
        <v>0</v>
      </c>
      <c r="I16" s="9">
        <f t="shared" si="3"/>
        <v>0</v>
      </c>
      <c r="J16" s="8">
        <f t="shared" si="4"/>
        <v>3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39.6" x14ac:dyDescent="0.25">
      <c r="A17" s="17"/>
      <c r="B17" s="13" t="str">
        <f>'1'!B17</f>
        <v>MINERIA DE DATOS</v>
      </c>
      <c r="C17" s="8">
        <v>2</v>
      </c>
      <c r="D17" s="8" t="str">
        <f>'1'!D17</f>
        <v>ARRTR</v>
      </c>
      <c r="E17" s="8" t="str">
        <f>'1'!E17</f>
        <v>INGENIERIA EN SISTEMAS COMPUTACIONALES</v>
      </c>
      <c r="F17" s="8">
        <f>'1'!F17</f>
        <v>2</v>
      </c>
      <c r="G17" s="8">
        <v>2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81.5</v>
      </c>
      <c r="O17" s="12">
        <v>0.5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57</v>
      </c>
      <c r="G27" s="20">
        <f>SUM(G13:G26)</f>
        <v>38</v>
      </c>
      <c r="H27" s="20">
        <f>SUM(H13:H26)</f>
        <v>0</v>
      </c>
      <c r="I27" s="21">
        <f>SUM(G27:H27)/F27</f>
        <v>0.66666666666666663</v>
      </c>
      <c r="J27" s="20">
        <f t="shared" si="0"/>
        <v>19</v>
      </c>
      <c r="K27" s="21">
        <f t="shared" si="1"/>
        <v>0.33333333333333331</v>
      </c>
      <c r="L27" s="20">
        <f>SUM(L13:L26)</f>
        <v>0</v>
      </c>
      <c r="M27" s="21">
        <f t="shared" si="2"/>
        <v>0</v>
      </c>
      <c r="N27" s="20">
        <f>AVERAGE(N13:N26)</f>
        <v>60.777499999999996</v>
      </c>
      <c r="O27" s="22">
        <f>AVERAGE(O13:O26)</f>
        <v>0.59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7" sqref="O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MASI. ENEIDA YAZMIN HONORATO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9.6" x14ac:dyDescent="0.25">
      <c r="A13" s="17"/>
      <c r="B13" s="13" t="str">
        <f>'1'!B13</f>
        <v>ESTRUCTURA DE DATOS</v>
      </c>
      <c r="C13" s="8"/>
      <c r="D13" s="8" t="str">
        <f>'1'!D13</f>
        <v>304B</v>
      </c>
      <c r="E13" s="8" t="str">
        <f>'1'!E13</f>
        <v>INGENIERIA EN SISTEMAS COMPUTACIONALES</v>
      </c>
      <c r="F13" s="8">
        <f>'1'!F13</f>
        <v>23</v>
      </c>
      <c r="G13" s="8">
        <v>17</v>
      </c>
      <c r="H13" s="8">
        <v>4</v>
      </c>
      <c r="I13" s="9">
        <f>(G13+H13)/F13</f>
        <v>0.91304347826086951</v>
      </c>
      <c r="J13" s="8">
        <f>(F13-SUM(G13:H13))-L13</f>
        <v>2</v>
      </c>
      <c r="K13" s="9">
        <f>J13/F13</f>
        <v>8.6956521739130432E-2</v>
      </c>
      <c r="L13" s="8">
        <v>0</v>
      </c>
      <c r="M13" s="9">
        <f>L13/F13</f>
        <v>0</v>
      </c>
      <c r="N13" s="8">
        <v>77.34</v>
      </c>
      <c r="O13" s="12">
        <v>0.78</v>
      </c>
      <c r="P13" s="17"/>
    </row>
    <row r="14" spans="1:16" s="10" customFormat="1" ht="39.6" x14ac:dyDescent="0.25">
      <c r="A14" s="17"/>
      <c r="B14" s="13" t="str">
        <f>'1'!B14</f>
        <v>LENGUAJES Y AUTOMATAS I</v>
      </c>
      <c r="C14" s="8"/>
      <c r="D14" s="8" t="str">
        <f>'1'!D14</f>
        <v>504A</v>
      </c>
      <c r="E14" s="8" t="str">
        <f>'1'!E14</f>
        <v>INGENIERIA EN SISTEMAS COMPUTACIONALES</v>
      </c>
      <c r="F14" s="8">
        <v>17</v>
      </c>
      <c r="G14" s="8">
        <v>7</v>
      </c>
      <c r="H14" s="8">
        <v>4</v>
      </c>
      <c r="I14" s="9">
        <f>(G14+H14)/F14</f>
        <v>0.6470588235294118</v>
      </c>
      <c r="J14" s="8">
        <f>(F14-SUM(G14:H14))-L14</f>
        <v>6</v>
      </c>
      <c r="K14" s="9">
        <f>J14/F14</f>
        <v>0.35294117647058826</v>
      </c>
      <c r="L14" s="8">
        <v>0</v>
      </c>
      <c r="M14" s="9">
        <f>L14/F14</f>
        <v>0</v>
      </c>
      <c r="N14" s="8">
        <v>62.79</v>
      </c>
      <c r="O14" s="12">
        <v>0.65</v>
      </c>
      <c r="P14" s="17"/>
    </row>
    <row r="15" spans="1:16" s="10" customFormat="1" ht="39.6" x14ac:dyDescent="0.25">
      <c r="A15" s="17"/>
      <c r="B15" s="13" t="str">
        <f>'1'!B15</f>
        <v>LENGUAJES Y AUTOMATAS I</v>
      </c>
      <c r="C15" s="8"/>
      <c r="D15" s="8" t="str">
        <f>'1'!D15</f>
        <v>504B</v>
      </c>
      <c r="E15" s="8" t="str">
        <f>'1'!E15</f>
        <v>INGENIERIA EN SISTEMAS COMPUTACIONALES</v>
      </c>
      <c r="F15" s="8">
        <f>'1'!F15</f>
        <v>11</v>
      </c>
      <c r="G15" s="8">
        <v>1</v>
      </c>
      <c r="H15" s="8">
        <v>4</v>
      </c>
      <c r="I15" s="9">
        <f>(G15+H15)/F15</f>
        <v>0.45454545454545453</v>
      </c>
      <c r="J15" s="8">
        <f>(F15-SUM(G15:H15))-L15</f>
        <v>6</v>
      </c>
      <c r="K15" s="9">
        <f>J15/F15</f>
        <v>0.54545454545454541</v>
      </c>
      <c r="L15" s="8">
        <v>0</v>
      </c>
      <c r="M15" s="9">
        <f>L15/F15</f>
        <v>0</v>
      </c>
      <c r="N15" s="8">
        <v>54.94</v>
      </c>
      <c r="O15" s="12">
        <v>0.45</v>
      </c>
      <c r="P15" s="17"/>
    </row>
    <row r="16" spans="1:16" s="10" customFormat="1" ht="39.6" x14ac:dyDescent="0.25">
      <c r="A16" s="17"/>
      <c r="B16" s="13" t="str">
        <f>'1'!B16</f>
        <v>FUNDAMENTOS DE INTELIGENCIA DE NEGOCIOS</v>
      </c>
      <c r="C16" s="8"/>
      <c r="D16" s="8" t="s">
        <v>43</v>
      </c>
      <c r="E16" s="8" t="str">
        <f>'1'!E16</f>
        <v>INGENIERIA EN SISTEMAS COMPUTACIONALES</v>
      </c>
      <c r="F16" s="8">
        <f>'1'!F16</f>
        <v>3</v>
      </c>
      <c r="G16" s="8">
        <v>2</v>
      </c>
      <c r="H16" s="8">
        <v>1</v>
      </c>
      <c r="I16" s="9">
        <f>(G16+H16)/F16</f>
        <v>1</v>
      </c>
      <c r="J16" s="8">
        <f>(F16-SUM(G16:H16))-L16</f>
        <v>0</v>
      </c>
      <c r="K16" s="9">
        <f>J16/F16</f>
        <v>0</v>
      </c>
      <c r="L16" s="8">
        <v>0</v>
      </c>
      <c r="M16" s="9">
        <f>L16/F16</f>
        <v>0</v>
      </c>
      <c r="N16" s="8">
        <v>84.75</v>
      </c>
      <c r="O16" s="12">
        <v>0.66</v>
      </c>
      <c r="P16" s="17"/>
    </row>
    <row r="17" spans="1:16" s="10" customFormat="1" ht="39.6" x14ac:dyDescent="0.25">
      <c r="A17" s="17"/>
      <c r="B17" s="13" t="str">
        <f>'1'!B17</f>
        <v>MINERIA DE DATOS</v>
      </c>
      <c r="C17" s="8"/>
      <c r="D17" s="8" t="s">
        <v>43</v>
      </c>
      <c r="E17" s="8" t="str">
        <f>'1'!E17</f>
        <v>INGENIERIA EN SISTEMAS COMPUTACIONALES</v>
      </c>
      <c r="F17" s="8">
        <f>'1'!F17</f>
        <v>2</v>
      </c>
      <c r="G17" s="8">
        <v>2</v>
      </c>
      <c r="H17" s="8">
        <v>0</v>
      </c>
      <c r="I17" s="9">
        <f>(G17+H17)/F17</f>
        <v>1</v>
      </c>
      <c r="J17" s="8">
        <f>(F17-SUM(G17:H17))-L17</f>
        <v>0</v>
      </c>
      <c r="K17" s="9">
        <f>J17/F17</f>
        <v>0</v>
      </c>
      <c r="L17" s="8">
        <v>0</v>
      </c>
      <c r="M17" s="9">
        <f>L17/F17</f>
        <v>0</v>
      </c>
      <c r="N17" s="8">
        <v>80</v>
      </c>
      <c r="O17" s="12">
        <v>0.5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56</v>
      </c>
      <c r="G27" s="20">
        <f>SUM(G13:G26)</f>
        <v>29</v>
      </c>
      <c r="H27" s="20">
        <f>SUM(H13:H26)</f>
        <v>13</v>
      </c>
      <c r="I27" s="21">
        <f>SUM(G27:H27)/F27</f>
        <v>0.75</v>
      </c>
      <c r="J27" s="20">
        <f>(F27-SUM(G27:H27))-L27</f>
        <v>14</v>
      </c>
      <c r="K27" s="21">
        <f>J27/F27</f>
        <v>0.25</v>
      </c>
      <c r="L27" s="20">
        <f>SUM(L13:L26)</f>
        <v>0</v>
      </c>
      <c r="M27" s="21">
        <f>L27/F27</f>
        <v>0</v>
      </c>
      <c r="N27" s="20">
        <f>AVERAGE(N13:N26)</f>
        <v>71.963999999999999</v>
      </c>
      <c r="O27" s="22">
        <f>AVERAGE(O13:O26)</f>
        <v>0.60799999999999998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2025-07-02T21:33:58Z</cp:lastPrinted>
  <dcterms:created xsi:type="dcterms:W3CDTF">2021-11-22T14:45:25Z</dcterms:created>
  <dcterms:modified xsi:type="dcterms:W3CDTF">2026-01-08T19:54:53Z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