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TEC AGO-DIC 2025\"/>
    </mc:Choice>
  </mc:AlternateContent>
  <xr:revisionPtr revIDLastSave="0" documentId="8_{4867DA9B-43B4-4493-83F3-9C0171557F54}" xr6:coauthVersionLast="47" xr6:coauthVersionMax="47" xr10:uidLastSave="{00000000-0000-0000-0000-000000000000}"/>
  <bookViews>
    <workbookView xWindow="-103" yWindow="-103" windowWidth="18720" windowHeight="12549" activeTab="1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F14" i="27"/>
  <c r="M14" i="27" s="1"/>
  <c r="B15" i="27"/>
  <c r="D15" i="27"/>
  <c r="E15" i="27"/>
  <c r="F15" i="27"/>
  <c r="J15" i="27" s="1"/>
  <c r="K15" i="27" s="1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15" i="26"/>
  <c r="J15" i="26"/>
  <c r="K15" i="26" s="1"/>
  <c r="I15" i="26"/>
  <c r="M14" i="26"/>
  <c r="J14" i="26"/>
  <c r="K14" i="26" s="1"/>
  <c r="I14" i="26"/>
  <c r="M13" i="26"/>
  <c r="J13" i="26"/>
  <c r="K13" i="26" s="1"/>
  <c r="I13" i="26"/>
  <c r="J24" i="31" l="1"/>
  <c r="K24" i="31" s="1"/>
  <c r="I14" i="27"/>
  <c r="J15" i="30"/>
  <c r="K15" i="30" s="1"/>
  <c r="J19" i="30"/>
  <c r="K19" i="30" s="1"/>
  <c r="M15" i="27"/>
  <c r="I15" i="31"/>
  <c r="J23" i="30"/>
  <c r="K23" i="30" s="1"/>
  <c r="I20" i="31"/>
  <c r="I23" i="31"/>
  <c r="M27" i="26"/>
  <c r="I15" i="27"/>
  <c r="J23" i="31"/>
  <c r="K23" i="31" s="1"/>
  <c r="J15" i="31"/>
  <c r="K15" i="31" s="1"/>
  <c r="J27" i="26"/>
  <c r="K27" i="26" s="1"/>
  <c r="J14" i="27"/>
  <c r="K14" i="27" s="1"/>
  <c r="J14" i="30"/>
  <c r="K14" i="30" s="1"/>
  <c r="J18" i="30"/>
  <c r="K18" i="30" s="1"/>
  <c r="J22" i="30"/>
  <c r="K22" i="30" s="1"/>
  <c r="J14" i="31"/>
  <c r="K14" i="31" s="1"/>
  <c r="I19" i="31"/>
  <c r="I16" i="30"/>
  <c r="I20" i="30"/>
  <c r="I24" i="30"/>
  <c r="J18" i="31"/>
  <c r="K18" i="31" s="1"/>
  <c r="J19" i="31"/>
  <c r="K19" i="31" s="1"/>
  <c r="M13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<sst xmlns="http://schemas.openxmlformats.org/spreadsheetml/2006/main" count="133" uniqueCount="44">
  <si>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</si>
  <si>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</si>
  <si>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</si>
  <si>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</si>
  <si>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</si>
  <si>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</si>
  <si>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</si>
  <si>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</si>
  <si>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</si>
  <si>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</si>
  <si>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</si>
  <si>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</si>
  <si>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</si>
  <si>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</si>
  <si>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</si>
  <si>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</si>
  <si>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</si>
  <si>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</si>
  <si>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</si>
  <si>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</si>
  <si>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</si>
  <si>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</si>
  <si>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</si>
  <si>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</si>
  <si>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</si>
  <si>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</si>
  <si>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</si>
  <si>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</si>
  <si>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</si>
  <si>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</si>
  <si>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</si>
  <si>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</si>
  <si>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DEPARTAMENTO</t>
  </si>
  <si>
    <t>CIENCIAS BASICAS</t>
  </si>
  <si>
    <t>AGO-DIC 2025</t>
  </si>
  <si>
    <t>ING. MIGUEL REYES FISCAL</t>
  </si>
  <si>
    <t>CALCULO DIFERENCIAL</t>
  </si>
  <si>
    <t>101-B</t>
  </si>
  <si>
    <t>IIND</t>
  </si>
  <si>
    <t>ALGEBRA LINEAL</t>
  </si>
  <si>
    <t>301-B</t>
  </si>
  <si>
    <t>307-B</t>
  </si>
  <si>
    <t>IGEM</t>
  </si>
  <si>
    <t>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</si>
</sst>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12" zoomScaleNormal="100" zoomScaleSheetLayoutView="100" zoomScalePageLayoutView="70" workbookViewId="0">
      <selection activeCell="P15" sqref="P15"/>
    </sheetView>
  </sheetViews>
  <sheetFormatPr baseColWidth="10" defaultColWidth="11.3828125" defaultRowHeight="12.45" x14ac:dyDescent="0.3"/>
  <cols>
    <col min="1" max="1" width="1.69140625" style="1" customWidth="1"/>
    <col min="2" max="2" width="38.53515625" style="1" bestFit="1" customWidth="1"/>
    <col min="3" max="3" width="4.69140625" style="1" bestFit="1" customWidth="1"/>
    <col min="4" max="4" width="5.53515625" style="1" bestFit="1" customWidth="1"/>
    <col min="5" max="5" width="21.84375" style="1" customWidth="1"/>
    <col min="6" max="6" width="9.3828125" style="1" customWidth="1"/>
    <col min="7" max="13" width="7.53515625" style="1" customWidth="1"/>
    <col min="14" max="15" width="11.3828125" style="1"/>
    <col min="16" max="16" width="1.69140625" style="1" customWidth="1"/>
    <col min="17" max="16384" width="11.3828125" style="1"/>
  </cols>
  <sheetData>
    <row r="1" spans="1:16" ht="10" customHeight="1" x14ac:dyDescent="0.4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4">
      <c r="A2" s="14"/>
      <c r="B2" s="33" t="s">
        <v>28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3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3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3">
      <c r="A5" s="16"/>
      <c r="B5" s="36" t="s">
        <v>1</v>
      </c>
      <c r="C5" s="36"/>
      <c r="D5" s="36"/>
      <c r="E5" s="36"/>
      <c r="F5" s="37"/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3">
      <c r="A7" s="16"/>
      <c r="B7" s="4" t="s">
        <v>2</v>
      </c>
      <c r="C7" s="28" t="s">
        <v>3</v>
      </c>
      <c r="D7" s="28"/>
      <c r="E7" s="11" t="s">
        <v>4</v>
      </c>
      <c r="F7" s="5">
        <v>3</v>
      </c>
      <c r="H7" s="4" t="s">
        <v>5</v>
      </c>
      <c r="I7" s="5">
        <v>3</v>
      </c>
      <c r="J7" s="38" t="s">
        <v>6</v>
      </c>
      <c r="K7" s="38"/>
      <c r="L7" s="38"/>
      <c r="M7" s="28" t="s">
        <v>34</v>
      </c>
      <c r="N7" s="28"/>
      <c r="O7" s="28"/>
      <c r="P7" s="16"/>
    </row>
    <row r="8" spans="1:16" x14ac:dyDescent="0.3">
      <c r="A8" s="16"/>
      <c r="P8" s="16"/>
    </row>
    <row r="9" spans="1:16" x14ac:dyDescent="0.3">
      <c r="A9" s="16"/>
      <c r="B9" s="4" t="s">
        <v>7</v>
      </c>
      <c r="C9" s="28" t="s">
        <v>35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2.9" thickBot="1" x14ac:dyDescent="0.3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3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3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4.9" x14ac:dyDescent="0.3">
      <c r="A13" s="17"/>
      <c r="B13" s="7" t="s">
        <v>36</v>
      </c>
      <c r="C13" s="8" t="s">
        <v>20</v>
      </c>
      <c r="D13" s="8" t="s">
        <v>37</v>
      </c>
      <c r="E13" s="8" t="s">
        <v>38</v>
      </c>
      <c r="F13" s="8">
        <v>23</v>
      </c>
      <c r="G13" s="8">
        <v>18</v>
      </c>
      <c r="H13" s="8">
        <v>0</v>
      </c>
      <c r="I13" s="9">
        <f>(G13+H13)/F13</f>
        <v>0.78260869565217395</v>
      </c>
      <c r="J13" s="8">
        <f t="shared" ref="J13:J27" si="0">(F13-SUM(G13:H13))-L13</f>
        <v>5</v>
      </c>
      <c r="K13" s="9">
        <f t="shared" ref="K13:K27" si="1">J13/F13</f>
        <v>0.21739130434782608</v>
      </c>
      <c r="L13" s="8"/>
      <c r="M13" s="9">
        <f t="shared" ref="M13:M27" si="2">L13/F13</f>
        <v>0</v>
      </c>
      <c r="N13" s="8">
        <v>76</v>
      </c>
      <c r="O13" s="12">
        <v>0.67</v>
      </c>
      <c r="P13" s="17"/>
    </row>
    <row r="14" spans="1:16" s="10" customFormat="1" ht="24.9" x14ac:dyDescent="0.3">
      <c r="A14" s="17"/>
      <c r="B14" s="7" t="s">
        <v>39</v>
      </c>
      <c r="C14" s="8" t="s">
        <v>20</v>
      </c>
      <c r="D14" s="8" t="s">
        <v>40</v>
      </c>
      <c r="E14" s="8" t="s">
        <v>38</v>
      </c>
      <c r="F14" s="8">
        <v>34</v>
      </c>
      <c r="G14" s="8">
        <v>18</v>
      </c>
      <c r="H14" s="8">
        <v>0</v>
      </c>
      <c r="I14" s="9">
        <f t="shared" ref="I14:I15" si="3">(G14+H14)/F14</f>
        <v>0.52941176470588236</v>
      </c>
      <c r="J14" s="8">
        <f>(F14-SUM(G14:H14))-L14</f>
        <v>16</v>
      </c>
      <c r="K14" s="9">
        <f t="shared" si="1"/>
        <v>0.47058823529411764</v>
      </c>
      <c r="L14" s="8"/>
      <c r="M14" s="9">
        <f t="shared" si="2"/>
        <v>0</v>
      </c>
      <c r="N14" s="8">
        <v>80</v>
      </c>
      <c r="O14" s="12">
        <v>0.83</v>
      </c>
      <c r="P14" s="17"/>
    </row>
    <row r="15" spans="1:16" s="10" customFormat="1" ht="24.9" x14ac:dyDescent="0.3">
      <c r="A15" s="17"/>
      <c r="B15" s="7" t="s">
        <v>39</v>
      </c>
      <c r="C15" s="8" t="s">
        <v>20</v>
      </c>
      <c r="D15" s="8" t="s">
        <v>41</v>
      </c>
      <c r="E15" s="8" t="s">
        <v>42</v>
      </c>
      <c r="F15" s="8">
        <v>35</v>
      </c>
      <c r="G15" s="8">
        <v>33</v>
      </c>
      <c r="H15" s="8">
        <v>0</v>
      </c>
      <c r="I15" s="9">
        <f t="shared" si="3"/>
        <v>0.94285714285714284</v>
      </c>
      <c r="J15" s="8">
        <f t="shared" ref="J15" si="4">(F15-SUM(G15:H15))-L15</f>
        <v>2</v>
      </c>
      <c r="K15" s="9">
        <f t="shared" si="1"/>
        <v>5.7142857142857141E-2</v>
      </c>
      <c r="L15" s="8"/>
      <c r="M15" s="9">
        <f t="shared" si="2"/>
        <v>0</v>
      </c>
      <c r="N15" s="8">
        <v>89</v>
      </c>
      <c r="O15" s="12">
        <v>0.52</v>
      </c>
      <c r="P15" s="17"/>
    </row>
    <row r="16" spans="1:16" s="10" customFormat="1" x14ac:dyDescent="0.3">
      <c r="A16" s="17"/>
      <c r="B16" s="7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3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3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3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3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3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3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3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3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3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3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2.9" thickBot="1" x14ac:dyDescent="0.3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92</v>
      </c>
      <c r="G27" s="20">
        <f>SUM(G13:G26)</f>
        <v>69</v>
      </c>
      <c r="H27" s="20">
        <f>SUM(H13:H26)</f>
        <v>0</v>
      </c>
      <c r="I27" s="21">
        <f>SUM(G27:H27)/F27</f>
        <v>0.75</v>
      </c>
      <c r="J27" s="20">
        <f t="shared" si="0"/>
        <v>23</v>
      </c>
      <c r="K27" s="21">
        <f t="shared" si="1"/>
        <v>0.25</v>
      </c>
      <c r="L27" s="20">
        <f>SUM(L13:L26)</f>
        <v>0</v>
      </c>
      <c r="M27" s="21">
        <f t="shared" si="2"/>
        <v>0</v>
      </c>
      <c r="N27" s="20">
        <f>AVERAGE(N13:N26)</f>
        <v>81.666666666666671</v>
      </c>
      <c r="O27" s="22">
        <f>AVERAGE(O13:O26)</f>
        <v>0.67333333333333334</v>
      </c>
      <c r="P27" s="16"/>
    </row>
    <row r="28" spans="1:16" x14ac:dyDescent="0.3">
      <c r="A28" s="16"/>
      <c r="P28" s="16"/>
    </row>
    <row r="29" spans="1:16" ht="120" customHeight="1" x14ac:dyDescent="0.3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3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tabSelected="1" view="pageBreakPreview" zoomScaleNormal="100" zoomScaleSheetLayoutView="100" zoomScalePageLayoutView="70" workbookViewId="0">
      <selection activeCell="E19" sqref="E19"/>
    </sheetView>
  </sheetViews>
  <sheetFormatPr baseColWidth="10" defaultColWidth="11.3828125" defaultRowHeight="12.45" x14ac:dyDescent="0.3"/>
  <cols>
    <col min="1" max="1" width="1.69140625" style="1" customWidth="1"/>
    <col min="2" max="2" width="38.53515625" style="1" bestFit="1" customWidth="1"/>
    <col min="3" max="3" width="4.69140625" style="1" bestFit="1" customWidth="1"/>
    <col min="4" max="4" width="5.53515625" style="1" bestFit="1" customWidth="1"/>
    <col min="5" max="5" width="21.84375" style="1" customWidth="1"/>
    <col min="6" max="6" width="9.3828125" style="1" customWidth="1"/>
    <col min="7" max="13" width="7.53515625" style="1" customWidth="1"/>
    <col min="14" max="15" width="11.3828125" style="1"/>
    <col min="16" max="16" width="1.69140625" style="1" customWidth="1"/>
    <col min="17" max="16384" width="11.3828125" style="1"/>
  </cols>
  <sheetData>
    <row r="1" spans="1:16" ht="10" customHeight="1" x14ac:dyDescent="0.4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4">
      <c r="A2" s="14"/>
      <c r="B2" s="33" t="s">
        <v>29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3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3">
      <c r="A5" s="16"/>
      <c r="B5" s="36" t="s">
        <v>1</v>
      </c>
      <c r="C5" s="36"/>
      <c r="D5" s="36"/>
      <c r="E5" s="36"/>
      <c r="F5" s="37">
        <f>'1'!F5</f>
        <v>0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3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3</v>
      </c>
      <c r="H7" s="4" t="s">
        <v>5</v>
      </c>
      <c r="I7" s="5">
        <f>'1'!I7</f>
        <v>3</v>
      </c>
      <c r="J7" s="38" t="s">
        <v>6</v>
      </c>
      <c r="K7" s="38"/>
      <c r="L7" s="38"/>
      <c r="M7" s="28" t="str">
        <f>'1'!M7</f>
        <v>AGO-DIC 2025</v>
      </c>
      <c r="N7" s="28"/>
      <c r="O7" s="28"/>
      <c r="P7" s="16"/>
    </row>
    <row r="8" spans="1:16" x14ac:dyDescent="0.3">
      <c r="A8" s="16"/>
      <c r="P8" s="16"/>
    </row>
    <row r="9" spans="1:16" x14ac:dyDescent="0.3">
      <c r="A9" s="16"/>
      <c r="B9" s="4" t="s">
        <v>7</v>
      </c>
      <c r="C9" s="28" t="str">
        <f>'1'!C9</f>
        <v>ING. MIGUEL REYES FISCAL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2.9" thickBot="1" x14ac:dyDescent="0.3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3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3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4.9" x14ac:dyDescent="0.3">
      <c r="A13" s="17"/>
      <c r="B13" s="13" t="str">
        <f>'1'!B13</f>
        <v>CALCULO DIFERENCIAL</v>
      </c>
      <c r="C13" s="8" t="s">
        <v>43</v>
      </c>
      <c r="D13" s="8" t="str">
        <f>'1'!D13</f>
        <v>101-B</v>
      </c>
      <c r="E13" s="8" t="str">
        <f>'1'!E13</f>
        <v>IIND</v>
      </c>
      <c r="F13" s="8">
        <f>'1'!F13</f>
        <v>23</v>
      </c>
      <c r="G13" s="8">
        <v>22</v>
      </c>
      <c r="H13" s="8">
        <v>0</v>
      </c>
      <c r="I13" s="9">
        <f>(G13+H13)/F13</f>
        <v>0.95652173913043481</v>
      </c>
      <c r="J13" s="8">
        <f t="shared" ref="J13:J27" si="0">(F13-SUM(G13:H13))-L13</f>
        <v>1</v>
      </c>
      <c r="K13" s="9">
        <f t="shared" ref="K13:K27" si="1">J13/F13</f>
        <v>4.3478260869565216E-2</v>
      </c>
      <c r="L13" s="8"/>
      <c r="M13" s="9">
        <f t="shared" ref="M13:M27" si="2">L13/F13</f>
        <v>0</v>
      </c>
      <c r="N13" s="8">
        <v>78</v>
      </c>
      <c r="O13" s="12">
        <v>0.82</v>
      </c>
      <c r="P13" s="17"/>
    </row>
    <row r="14" spans="1:16" s="10" customFormat="1" ht="24.9" x14ac:dyDescent="0.3">
      <c r="A14" s="17"/>
      <c r="B14" s="13" t="str">
        <f>'1'!B14</f>
        <v>ALGEBRA LINEAL</v>
      </c>
      <c r="C14" s="8" t="s">
        <v>43</v>
      </c>
      <c r="D14" s="8" t="str">
        <f>'1'!D14</f>
        <v>301-B</v>
      </c>
      <c r="E14" s="8" t="str">
        <f>'1'!E14</f>
        <v>IIND</v>
      </c>
      <c r="F14" s="8">
        <f>'1'!F14</f>
        <v>34</v>
      </c>
      <c r="G14" s="8">
        <v>24</v>
      </c>
      <c r="H14" s="8">
        <v>0</v>
      </c>
      <c r="I14" s="9">
        <f t="shared" ref="I14:I26" si="3">(G14+H14)/F14</f>
        <v>0.70588235294117652</v>
      </c>
      <c r="J14" s="8">
        <f>(F14-SUM(G14:H14))-L14</f>
        <v>10</v>
      </c>
      <c r="K14" s="9">
        <f t="shared" si="1"/>
        <v>0.29411764705882354</v>
      </c>
      <c r="L14" s="8"/>
      <c r="M14" s="9">
        <f t="shared" si="2"/>
        <v>0</v>
      </c>
      <c r="N14" s="8">
        <v>54</v>
      </c>
      <c r="O14" s="12">
        <v>0.71</v>
      </c>
      <c r="P14" s="17"/>
    </row>
    <row r="15" spans="1:16" s="10" customFormat="1" ht="24.9" x14ac:dyDescent="0.3">
      <c r="A15" s="17"/>
      <c r="B15" s="13" t="str">
        <f>'1'!B15</f>
        <v>ALGEBRA LINEAL</v>
      </c>
      <c r="C15" s="8" t="s">
        <v>43</v>
      </c>
      <c r="D15" s="8" t="str">
        <f>'1'!D15</f>
        <v>307-B</v>
      </c>
      <c r="E15" s="8" t="str">
        <f>'1'!E15</f>
        <v>IGEM</v>
      </c>
      <c r="F15" s="8">
        <f>'1'!F15</f>
        <v>35</v>
      </c>
      <c r="G15" s="8">
        <v>21</v>
      </c>
      <c r="H15" s="8">
        <v>0</v>
      </c>
      <c r="I15" s="9">
        <f t="shared" si="3"/>
        <v>0.6</v>
      </c>
      <c r="J15" s="8">
        <f t="shared" ref="J15:J26" si="4">(F15-SUM(G15:H15))-L15</f>
        <v>14</v>
      </c>
      <c r="K15" s="9">
        <f t="shared" si="1"/>
        <v>0.4</v>
      </c>
      <c r="L15" s="8"/>
      <c r="M15" s="9">
        <f t="shared" si="2"/>
        <v>0</v>
      </c>
      <c r="N15" s="8">
        <v>50</v>
      </c>
      <c r="O15" s="12">
        <v>0.6</v>
      </c>
      <c r="P15" s="17"/>
    </row>
    <row r="16" spans="1:16" s="10" customFormat="1" x14ac:dyDescent="0.3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3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3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3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3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3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3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3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3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3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3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2.9" thickBot="1" x14ac:dyDescent="0.3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92</v>
      </c>
      <c r="G27" s="20">
        <f>SUM(G13:G26)</f>
        <v>67</v>
      </c>
      <c r="H27" s="20">
        <f>SUM(H13:H26)</f>
        <v>0</v>
      </c>
      <c r="I27" s="21">
        <f>SUM(G27:H27)/F27</f>
        <v>0.72826086956521741</v>
      </c>
      <c r="J27" s="20">
        <f t="shared" si="0"/>
        <v>25</v>
      </c>
      <c r="K27" s="21">
        <f t="shared" si="1"/>
        <v>0.27173913043478259</v>
      </c>
      <c r="L27" s="20">
        <f>SUM(L13:L26)</f>
        <v>0</v>
      </c>
      <c r="M27" s="21">
        <f t="shared" si="2"/>
        <v>0</v>
      </c>
      <c r="N27" s="20">
        <f>AVERAGE(N13:N26)</f>
        <v>60.666666666666664</v>
      </c>
      <c r="O27" s="22">
        <f>AVERAGE(O13:O26)</f>
        <v>0.71</v>
      </c>
      <c r="P27" s="16"/>
    </row>
    <row r="28" spans="1:16" x14ac:dyDescent="0.3">
      <c r="A28" s="16"/>
      <c r="P28" s="16"/>
    </row>
    <row r="29" spans="1:16" ht="120" customHeight="1" x14ac:dyDescent="0.3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3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3828125" defaultRowHeight="12.45" x14ac:dyDescent="0.3"/>
  <cols>
    <col min="1" max="1" width="1.69140625" style="1" customWidth="1"/>
    <col min="2" max="2" width="38.53515625" style="1" bestFit="1" customWidth="1"/>
    <col min="3" max="3" width="4.69140625" style="1" bestFit="1" customWidth="1"/>
    <col min="4" max="4" width="5.53515625" style="1" bestFit="1" customWidth="1"/>
    <col min="5" max="5" width="21.84375" style="1" customWidth="1"/>
    <col min="6" max="6" width="9.3828125" style="1" customWidth="1"/>
    <col min="7" max="13" width="7.53515625" style="1" customWidth="1"/>
    <col min="14" max="15" width="11.3828125" style="1"/>
    <col min="16" max="16" width="1.69140625" style="1" customWidth="1"/>
    <col min="17" max="16384" width="11.3828125" style="1"/>
  </cols>
  <sheetData>
    <row r="1" spans="1:16" ht="10" customHeight="1" x14ac:dyDescent="0.4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4">
      <c r="A2" s="14"/>
      <c r="B2" s="33" t="s">
        <v>30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3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3">
      <c r="A5" s="16"/>
      <c r="B5" s="36" t="s">
        <v>1</v>
      </c>
      <c r="C5" s="36"/>
      <c r="D5" s="36"/>
      <c r="E5" s="36"/>
      <c r="F5" s="37">
        <f>'1'!F5</f>
        <v>0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3">
      <c r="A7" s="16"/>
      <c r="B7" s="4" t="s">
        <v>2</v>
      </c>
      <c r="C7" s="28">
        <v>3</v>
      </c>
      <c r="D7" s="28"/>
      <c r="E7" s="11" t="s">
        <v>4</v>
      </c>
      <c r="F7" s="5">
        <f>'1'!F7</f>
        <v>3</v>
      </c>
      <c r="H7" s="4" t="s">
        <v>5</v>
      </c>
      <c r="I7" s="5">
        <f>'1'!I7</f>
        <v>3</v>
      </c>
      <c r="J7" s="38" t="s">
        <v>6</v>
      </c>
      <c r="K7" s="38"/>
      <c r="L7" s="38"/>
      <c r="M7" s="28" t="str">
        <f>'1'!M7</f>
        <v>AGO-DIC 2025</v>
      </c>
      <c r="N7" s="28"/>
      <c r="O7" s="28"/>
      <c r="P7" s="16"/>
    </row>
    <row r="8" spans="1:16" x14ac:dyDescent="0.3">
      <c r="A8" s="16"/>
      <c r="P8" s="16"/>
    </row>
    <row r="9" spans="1:16" x14ac:dyDescent="0.3">
      <c r="A9" s="16"/>
      <c r="B9" s="4" t="s">
        <v>7</v>
      </c>
      <c r="C9" s="28" t="str">
        <f>'1'!C9</f>
        <v>ING. MIGUEL REYES FISCAL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2.9" thickBot="1" x14ac:dyDescent="0.3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3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3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4.9" x14ac:dyDescent="0.3">
      <c r="A13" s="17"/>
      <c r="B13" s="13" t="str">
        <f>'1'!B13</f>
        <v>CALCULO DIFERENCIAL</v>
      </c>
      <c r="C13" s="8" t="str">
        <f>'1'!C13</f>
        <v>I</v>
      </c>
      <c r="D13" s="8" t="str">
        <f>'1'!D13</f>
        <v>101-B</v>
      </c>
      <c r="E13" s="8" t="str">
        <f>'1'!E13</f>
        <v>IIND</v>
      </c>
      <c r="F13" s="8">
        <f>'1'!F13</f>
        <v>23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23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4.9" x14ac:dyDescent="0.3">
      <c r="A14" s="17"/>
      <c r="B14" s="13" t="str">
        <f>'1'!B14</f>
        <v>ALGEBRA LINEAL</v>
      </c>
      <c r="C14" s="8" t="str">
        <f>'1'!C14</f>
        <v>I</v>
      </c>
      <c r="D14" s="8" t="str">
        <f>'1'!D14</f>
        <v>301-B</v>
      </c>
      <c r="E14" s="8" t="str">
        <f>'1'!E14</f>
        <v>IIND</v>
      </c>
      <c r="F14" s="8">
        <f>'1'!F14</f>
        <v>34</v>
      </c>
      <c r="G14" s="8"/>
      <c r="H14" s="8">
        <v>0</v>
      </c>
      <c r="I14" s="9">
        <f t="shared" ref="I14:I26" si="3">(G14+H14)/F14</f>
        <v>0</v>
      </c>
      <c r="J14" s="8">
        <f>(F14-SUM(G14:H14))-L14</f>
        <v>34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4.9" x14ac:dyDescent="0.3">
      <c r="A15" s="17"/>
      <c r="B15" s="13" t="str">
        <f>'1'!B15</f>
        <v>ALGEBRA LINEAL</v>
      </c>
      <c r="C15" s="8" t="str">
        <f>'1'!C15</f>
        <v>I</v>
      </c>
      <c r="D15" s="8" t="str">
        <f>'1'!D15</f>
        <v>307-B</v>
      </c>
      <c r="E15" s="8" t="str">
        <f>'1'!E15</f>
        <v>IGEM</v>
      </c>
      <c r="F15" s="8">
        <f>'1'!F15</f>
        <v>35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35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3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3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3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3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3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3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3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3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3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3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3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2.9" thickBot="1" x14ac:dyDescent="0.3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92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92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3">
      <c r="A28" s="16"/>
      <c r="P28" s="16"/>
    </row>
    <row r="29" spans="1:16" ht="120" customHeight="1" x14ac:dyDescent="0.3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3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4" zoomScaleNormal="100" zoomScaleSheetLayoutView="100" zoomScalePageLayoutView="70" workbookViewId="0">
      <selection activeCell="C7" sqref="C7:D7"/>
    </sheetView>
  </sheetViews>
  <sheetFormatPr baseColWidth="10" defaultColWidth="11.3828125" defaultRowHeight="12.45" x14ac:dyDescent="0.3"/>
  <cols>
    <col min="1" max="1" width="1.69140625" style="1" customWidth="1"/>
    <col min="2" max="2" width="38.53515625" style="1" bestFit="1" customWidth="1"/>
    <col min="3" max="3" width="4.69140625" style="1" bestFit="1" customWidth="1"/>
    <col min="4" max="4" width="5.53515625" style="1" bestFit="1" customWidth="1"/>
    <col min="5" max="5" width="21.84375" style="1" customWidth="1"/>
    <col min="6" max="6" width="9.3828125" style="1" customWidth="1"/>
    <col min="7" max="13" width="7.53515625" style="1" customWidth="1"/>
    <col min="14" max="15" width="11.3828125" style="1"/>
    <col min="16" max="16" width="1.69140625" style="1" customWidth="1"/>
    <col min="17" max="16384" width="11.3828125" style="1"/>
  </cols>
  <sheetData>
    <row r="1" spans="1:16" ht="10" customHeight="1" x14ac:dyDescent="0.4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4">
      <c r="A2" s="14"/>
      <c r="B2" s="33" t="s">
        <v>31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3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3">
      <c r="A5" s="16"/>
      <c r="B5" s="36" t="s">
        <v>32</v>
      </c>
      <c r="C5" s="36"/>
      <c r="D5" s="36"/>
      <c r="E5" s="36"/>
      <c r="F5" s="37" t="s">
        <v>33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3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3</v>
      </c>
      <c r="H7" s="4" t="s">
        <v>5</v>
      </c>
      <c r="I7" s="5">
        <f>'1'!I7</f>
        <v>3</v>
      </c>
      <c r="J7" s="38" t="s">
        <v>6</v>
      </c>
      <c r="K7" s="38"/>
      <c r="L7" s="38"/>
      <c r="M7" s="28" t="str">
        <f>'1'!M7</f>
        <v>AGO-DIC 2025</v>
      </c>
      <c r="N7" s="28"/>
      <c r="O7" s="28"/>
      <c r="P7" s="16"/>
    </row>
    <row r="8" spans="1:16" x14ac:dyDescent="0.3">
      <c r="A8" s="16"/>
      <c r="P8" s="16"/>
    </row>
    <row r="9" spans="1:16" x14ac:dyDescent="0.3">
      <c r="A9" s="16"/>
      <c r="B9" s="4" t="s">
        <v>7</v>
      </c>
      <c r="C9" s="28" t="str">
        <f>'1'!C9</f>
        <v>ING. MIGUEL REYES FISCAL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2.9" thickBot="1" x14ac:dyDescent="0.3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3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3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4.9" x14ac:dyDescent="0.3">
      <c r="A13" s="17"/>
      <c r="B13" s="13" t="str">
        <f>'1'!B13</f>
        <v>CALCULO DIFERENCIAL</v>
      </c>
      <c r="C13" s="8" t="str">
        <f>'1'!C13</f>
        <v>I</v>
      </c>
      <c r="D13" s="8" t="str">
        <f>'1'!D13</f>
        <v>101-B</v>
      </c>
      <c r="E13" s="8" t="str">
        <f>'1'!E13</f>
        <v>IIND</v>
      </c>
      <c r="F13" s="8">
        <f>'1'!F13</f>
        <v>23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23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4.9" x14ac:dyDescent="0.3">
      <c r="A14" s="17"/>
      <c r="B14" s="13" t="str">
        <f>'1'!B14</f>
        <v>ALGEBRA LINEAL</v>
      </c>
      <c r="C14" s="8" t="str">
        <f>'1'!C14</f>
        <v>I</v>
      </c>
      <c r="D14" s="8" t="str">
        <f>'1'!D14</f>
        <v>301-B</v>
      </c>
      <c r="E14" s="8" t="str">
        <f>'1'!E14</f>
        <v>IIND</v>
      </c>
      <c r="F14" s="8">
        <f>'1'!F14</f>
        <v>34</v>
      </c>
      <c r="G14" s="8"/>
      <c r="H14" s="8">
        <v>0</v>
      </c>
      <c r="I14" s="9">
        <f t="shared" ref="I14:I26" si="3">(G14+H14)/F14</f>
        <v>0</v>
      </c>
      <c r="J14" s="8">
        <f>(F14-SUM(G14:H14))-L14</f>
        <v>34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4.9" x14ac:dyDescent="0.3">
      <c r="A15" s="17"/>
      <c r="B15" s="13" t="str">
        <f>'1'!B15</f>
        <v>ALGEBRA LINEAL</v>
      </c>
      <c r="C15" s="8" t="str">
        <f>'1'!C15</f>
        <v>I</v>
      </c>
      <c r="D15" s="8" t="str">
        <f>'1'!D15</f>
        <v>307-B</v>
      </c>
      <c r="E15" s="8" t="str">
        <f>'1'!E15</f>
        <v>IGEM</v>
      </c>
      <c r="F15" s="8">
        <f>'1'!F15</f>
        <v>35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35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3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3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3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3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3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3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3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3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3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3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3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2.9" thickBot="1" x14ac:dyDescent="0.3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92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92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3">
      <c r="A28" s="16"/>
      <c r="P28" s="16"/>
    </row>
    <row r="29" spans="1:16" ht="120" customHeight="1" x14ac:dyDescent="0.3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3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migue</cp:lastModifiedBy>
  <cp:revision/>
  <cp:lastPrinted>2025-07-02T21:33:58Z</cp:lastPrinted>
  <dcterms:created xsi:type="dcterms:W3CDTF">2021-11-22T14:45:25Z</dcterms:created>
  <dcterms:modified xsi:type="dcterms:W3CDTF">2025-10-28T03:44:18Z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