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ED6CBBCE-9EBF-448A-818F-2F6F6E1F677A}" xr6:coauthVersionLast="47" xr6:coauthVersionMax="47" xr10:uidLastSave="{00000000-0000-0000-0000-000000000000}"/>
  <bookViews>
    <workbookView xWindow="-103" yWindow="-103" windowWidth="18720" windowHeight="12549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I14" i="27"/>
  <c r="J15" i="30"/>
  <c r="K15" i="30" s="1"/>
  <c r="M15" i="27"/>
  <c r="I15" i="3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4" i="31"/>
  <c r="K14" i="31" s="1"/>
  <c r="I19" i="31"/>
  <c r="J18" i="31"/>
  <c r="K18" i="31" s="1"/>
  <c r="J19" i="31"/>
  <c r="K19" i="31" s="1"/>
  <c r="M13" i="27"/>
  <c r="F27" i="30"/>
  <c r="J27" i="30" s="1"/>
  <c r="K27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<sst xmlns="http://schemas.openxmlformats.org/spreadsheetml/2006/main" count="136" uniqueCount="45">
  <si>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</si>
  <si>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</si>
  <si>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</si>
  <si>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</si>
  <si>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</si>
  <si>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</si>
  <si>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</si>
  <si>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</si>
  <si>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</si>
  <si>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</si>
  <si>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</si>
  <si>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</si>
  <si>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</si>
  <si>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</si>
  <si>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</si>
  <si>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</si>
  <si>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</si>
  <si>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</si>
  <si>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</si>
  <si>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</si>
  <si>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</si>
  <si>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</si>
  <si>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</si>
  <si>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</si>
  <si>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</si>
  <si>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</si>
  <si>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</si>
  <si>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</si>
  <si>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</si>
  <si>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</si>
  <si>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</si>
  <si>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</si>
  <si>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</si>
  <si>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</si>
  <si>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</si>
  <si>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ING. MIGUEL REYES FISCAL</t>
  </si>
  <si>
    <t>CALCULO DIFERENCIAL</t>
  </si>
  <si>
    <t>101-B</t>
  </si>
  <si>
    <t>IIND</t>
  </si>
  <si>
    <t>ALGEBRA LINEAL</t>
  </si>
  <si>
    <t>301-B</t>
  </si>
  <si>
    <t>307-B</t>
  </si>
  <si>
    <t>IGEM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</si>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</sst>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4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3">
      <c r="A5" s="16"/>
      <c r="B5" s="26" t="s">
        <v>1</v>
      </c>
      <c r="C5" s="26"/>
      <c r="D5" s="26"/>
      <c r="E5" s="26"/>
      <c r="F5" s="27"/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3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3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4.9" x14ac:dyDescent="0.3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/>
      <c r="M13" s="9">
        <f t="shared" ref="M13:M27" si="2">L13/F13</f>
        <v>0</v>
      </c>
      <c r="N13" s="8">
        <v>76</v>
      </c>
      <c r="O13" s="12">
        <v>0.67</v>
      </c>
      <c r="P13" s="17"/>
    </row>
    <row r="14" spans="1:16" s="10" customFormat="1" ht="24.9" x14ac:dyDescent="0.3">
      <c r="A14" s="17"/>
      <c r="B14" s="7" t="s">
        <v>39</v>
      </c>
      <c r="C14" s="8" t="s">
        <v>20</v>
      </c>
      <c r="D14" s="8" t="s">
        <v>40</v>
      </c>
      <c r="E14" s="8" t="s">
        <v>38</v>
      </c>
      <c r="F14" s="8">
        <v>34</v>
      </c>
      <c r="G14" s="8">
        <v>18</v>
      </c>
      <c r="H14" s="8">
        <v>0</v>
      </c>
      <c r="I14" s="9">
        <f t="shared" ref="I14:I15" si="3">(G14+H14)/F14</f>
        <v>0.52941176470588236</v>
      </c>
      <c r="J14" s="8">
        <f>(F14-SUM(G14:H14))-L14</f>
        <v>16</v>
      </c>
      <c r="K14" s="9">
        <f t="shared" si="1"/>
        <v>0.47058823529411764</v>
      </c>
      <c r="L14" s="8"/>
      <c r="M14" s="9">
        <f t="shared" si="2"/>
        <v>0</v>
      </c>
      <c r="N14" s="8">
        <v>80</v>
      </c>
      <c r="O14" s="12">
        <v>0.83</v>
      </c>
      <c r="P14" s="17"/>
    </row>
    <row r="15" spans="1:16" s="10" customFormat="1" ht="24.9" x14ac:dyDescent="0.3">
      <c r="A15" s="17"/>
      <c r="B15" s="7" t="s">
        <v>39</v>
      </c>
      <c r="C15" s="8" t="s">
        <v>20</v>
      </c>
      <c r="D15" s="8" t="s">
        <v>41</v>
      </c>
      <c r="E15" s="8" t="s">
        <v>42</v>
      </c>
      <c r="F15" s="8">
        <v>35</v>
      </c>
      <c r="G15" s="8">
        <v>33</v>
      </c>
      <c r="H15" s="8">
        <v>0</v>
      </c>
      <c r="I15" s="9">
        <f t="shared" si="3"/>
        <v>0.94285714285714284</v>
      </c>
      <c r="J15" s="8">
        <f t="shared" ref="J15" si="4">(F15-SUM(G15:H15))-L15</f>
        <v>2</v>
      </c>
      <c r="K15" s="9">
        <f t="shared" si="1"/>
        <v>5.7142857142857141E-2</v>
      </c>
      <c r="L15" s="8"/>
      <c r="M15" s="9">
        <f t="shared" si="2"/>
        <v>0</v>
      </c>
      <c r="N15" s="8">
        <v>89</v>
      </c>
      <c r="O15" s="12">
        <v>0.52</v>
      </c>
      <c r="P15" s="17"/>
    </row>
    <row r="16" spans="1:16" s="10" customFormat="1" x14ac:dyDescent="0.3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69</v>
      </c>
      <c r="H27" s="20">
        <f>SUM(H13:H26)</f>
        <v>0</v>
      </c>
      <c r="I27" s="21">
        <f>SUM(G27:H27)/F27</f>
        <v>0.75</v>
      </c>
      <c r="J27" s="20">
        <f t="shared" si="0"/>
        <v>23</v>
      </c>
      <c r="K27" s="21">
        <f t="shared" si="1"/>
        <v>0.25</v>
      </c>
      <c r="L27" s="20">
        <f>SUM(L13:L26)</f>
        <v>0</v>
      </c>
      <c r="M27" s="21">
        <f t="shared" si="2"/>
        <v>0</v>
      </c>
      <c r="N27" s="20">
        <f>AVERAGE(N13:N26)</f>
        <v>81.666666666666671</v>
      </c>
      <c r="O27" s="22">
        <f>AVERAGE(O13:O26)</f>
        <v>0.67333333333333334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E19" sqref="E19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4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3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3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4.9" x14ac:dyDescent="0.3">
      <c r="A13" s="17"/>
      <c r="B13" s="13" t="str">
        <f>'1'!B13</f>
        <v>CALCULO DIFERENCIAL</v>
      </c>
      <c r="C13" s="8" t="s">
        <v>43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>
        <v>22</v>
      </c>
      <c r="H13" s="8">
        <v>0</v>
      </c>
      <c r="I13" s="9">
        <f>(G13+H13)/F13</f>
        <v>0.95652173913043481</v>
      </c>
      <c r="J13" s="8">
        <f t="shared" ref="J13:J27" si="0">(F13-SUM(G13:H13))-L13</f>
        <v>1</v>
      </c>
      <c r="K13" s="9">
        <f t="shared" ref="K13:K27" si="1">J13/F13</f>
        <v>4.3478260869565216E-2</v>
      </c>
      <c r="L13" s="8"/>
      <c r="M13" s="9">
        <f t="shared" ref="M13:M27" si="2">L13/F13</f>
        <v>0</v>
      </c>
      <c r="N13" s="8">
        <v>78</v>
      </c>
      <c r="O13" s="12">
        <v>0.82</v>
      </c>
      <c r="P13" s="17"/>
    </row>
    <row r="14" spans="1:16" s="10" customFormat="1" ht="24.9" x14ac:dyDescent="0.3">
      <c r="A14" s="17"/>
      <c r="B14" s="13" t="str">
        <f>'1'!B14</f>
        <v>ALGEBRA LINEAL</v>
      </c>
      <c r="C14" s="8" t="s">
        <v>43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>
        <v>24</v>
      </c>
      <c r="H14" s="8">
        <v>0</v>
      </c>
      <c r="I14" s="9">
        <f t="shared" ref="I14:I15" si="3">(G14+H14)/F14</f>
        <v>0.70588235294117652</v>
      </c>
      <c r="J14" s="8">
        <f>(F14-SUM(G14:H14))-L14</f>
        <v>10</v>
      </c>
      <c r="K14" s="9">
        <f t="shared" si="1"/>
        <v>0.29411764705882354</v>
      </c>
      <c r="L14" s="8"/>
      <c r="M14" s="9">
        <f t="shared" si="2"/>
        <v>0</v>
      </c>
      <c r="N14" s="8">
        <v>54</v>
      </c>
      <c r="O14" s="12">
        <v>0.71</v>
      </c>
      <c r="P14" s="17"/>
    </row>
    <row r="15" spans="1:16" s="10" customFormat="1" ht="24.9" x14ac:dyDescent="0.3">
      <c r="A15" s="17"/>
      <c r="B15" s="13" t="str">
        <f>'1'!B15</f>
        <v>ALGEBRA LINEAL</v>
      </c>
      <c r="C15" s="8" t="s">
        <v>43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>
        <v>21</v>
      </c>
      <c r="H15" s="8">
        <v>0</v>
      </c>
      <c r="I15" s="9">
        <f t="shared" si="3"/>
        <v>0.6</v>
      </c>
      <c r="J15" s="8">
        <f t="shared" ref="J15" si="4">(F15-SUM(G15:H15))-L15</f>
        <v>14</v>
      </c>
      <c r="K15" s="9">
        <f t="shared" si="1"/>
        <v>0.4</v>
      </c>
      <c r="L15" s="8"/>
      <c r="M15" s="9">
        <f t="shared" si="2"/>
        <v>0</v>
      </c>
      <c r="N15" s="8">
        <v>50</v>
      </c>
      <c r="O15" s="12">
        <v>0.6</v>
      </c>
      <c r="P15" s="17"/>
    </row>
    <row r="16" spans="1:16" s="10" customFormat="1" x14ac:dyDescent="0.3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67</v>
      </c>
      <c r="H27" s="20">
        <f>SUM(H13:H26)</f>
        <v>0</v>
      </c>
      <c r="I27" s="21">
        <f>SUM(G27:H27)/F27</f>
        <v>0.72826086956521741</v>
      </c>
      <c r="J27" s="20">
        <f t="shared" si="0"/>
        <v>25</v>
      </c>
      <c r="K27" s="21">
        <f t="shared" si="1"/>
        <v>0.27173913043478259</v>
      </c>
      <c r="L27" s="20">
        <f>SUM(L13:L26)</f>
        <v>0</v>
      </c>
      <c r="M27" s="21">
        <f t="shared" si="2"/>
        <v>0</v>
      </c>
      <c r="N27" s="20">
        <f>AVERAGE(N13:N26)</f>
        <v>60.666666666666664</v>
      </c>
      <c r="O27" s="22">
        <f>AVERAGE(O13:O26)</f>
        <v>0.71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10" zoomScaleNormal="100" zoomScaleSheetLayoutView="100" zoomScalePageLayoutView="70" workbookViewId="0">
      <selection activeCell="B5" sqref="B5:E5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4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3">
      <c r="A5" s="16"/>
      <c r="B5" s="26" t="s">
        <v>1</v>
      </c>
      <c r="C5" s="26"/>
      <c r="D5" s="26"/>
      <c r="E5" s="26"/>
      <c r="F5" s="27">
        <f>'1'!F5</f>
        <v>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3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4.9" x14ac:dyDescent="0.3">
      <c r="A13" s="17"/>
      <c r="B13" s="13" t="str">
        <f>'1'!B13</f>
        <v>CALCULO DIFERENCIAL</v>
      </c>
      <c r="C13" s="8" t="s">
        <v>44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>
        <v>21</v>
      </c>
      <c r="H13" s="8">
        <v>0</v>
      </c>
      <c r="I13" s="9">
        <f>(G13+H13)/F13</f>
        <v>0.91304347826086951</v>
      </c>
      <c r="J13" s="8">
        <f t="shared" ref="J13:J27" si="0">(F13-SUM(G13:H13))-L13</f>
        <v>2</v>
      </c>
      <c r="K13" s="9">
        <f t="shared" ref="K13:K27" si="1">J13/F13</f>
        <v>8.6956521739130432E-2</v>
      </c>
      <c r="L13" s="8"/>
      <c r="M13" s="9">
        <f t="shared" ref="M13:M27" si="2">L13/F13</f>
        <v>0</v>
      </c>
      <c r="N13" s="8">
        <v>78</v>
      </c>
      <c r="O13" s="12">
        <v>0.52</v>
      </c>
      <c r="P13" s="17"/>
    </row>
    <row r="14" spans="1:16" s="10" customFormat="1" ht="24.9" x14ac:dyDescent="0.3">
      <c r="A14" s="17"/>
      <c r="B14" s="13" t="str">
        <f>'1'!B14</f>
        <v>ALGEBRA LINEAL</v>
      </c>
      <c r="C14" s="8" t="s">
        <v>44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>
        <v>20</v>
      </c>
      <c r="H14" s="8">
        <v>0</v>
      </c>
      <c r="I14" s="9">
        <f t="shared" ref="I14:I26" si="3">(G14+H14)/F14</f>
        <v>0.58823529411764708</v>
      </c>
      <c r="J14" s="8">
        <f>(F14-SUM(G14:H14))-L14</f>
        <v>14</v>
      </c>
      <c r="K14" s="9">
        <f t="shared" si="1"/>
        <v>0.41176470588235292</v>
      </c>
      <c r="L14" s="8"/>
      <c r="M14" s="9">
        <f t="shared" si="2"/>
        <v>0</v>
      </c>
      <c r="N14" s="8">
        <v>75</v>
      </c>
      <c r="O14" s="12">
        <v>0.59</v>
      </c>
      <c r="P14" s="17"/>
    </row>
    <row r="15" spans="1:16" s="10" customFormat="1" ht="24.9" x14ac:dyDescent="0.3">
      <c r="A15" s="17"/>
      <c r="B15" s="13" t="str">
        <f>'1'!B15</f>
        <v>ALGEBRA LINEAL</v>
      </c>
      <c r="C15" s="8" t="s">
        <v>44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>
        <v>26</v>
      </c>
      <c r="H15" s="8">
        <v>0</v>
      </c>
      <c r="I15" s="9">
        <f t="shared" si="3"/>
        <v>0.74285714285714288</v>
      </c>
      <c r="J15" s="8">
        <f t="shared" ref="J15:J26" si="4">(F15-SUM(G15:H15))-L15</f>
        <v>9</v>
      </c>
      <c r="K15" s="9">
        <f t="shared" si="1"/>
        <v>0.25714285714285712</v>
      </c>
      <c r="L15" s="8"/>
      <c r="M15" s="9">
        <f t="shared" si="2"/>
        <v>0</v>
      </c>
      <c r="N15" s="8">
        <v>82</v>
      </c>
      <c r="O15" s="12">
        <v>0.74</v>
      </c>
      <c r="P15" s="17"/>
    </row>
    <row r="16" spans="1:16" s="10" customFormat="1" x14ac:dyDescent="0.3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3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67</v>
      </c>
      <c r="H27" s="20">
        <f>SUM(H13:H26)</f>
        <v>0</v>
      </c>
      <c r="I27" s="21">
        <f>SUM(G27:H27)/F27</f>
        <v>0.72826086956521741</v>
      </c>
      <c r="J27" s="20">
        <f t="shared" si="0"/>
        <v>25</v>
      </c>
      <c r="K27" s="21">
        <f t="shared" si="1"/>
        <v>0.27173913043478259</v>
      </c>
      <c r="L27" s="20">
        <f>SUM(L13:L26)</f>
        <v>0</v>
      </c>
      <c r="M27" s="21">
        <f t="shared" si="2"/>
        <v>0</v>
      </c>
      <c r="N27" s="20">
        <f>AVERAGE(N13:N26)</f>
        <v>78.333333333333329</v>
      </c>
      <c r="O27" s="22">
        <f>AVERAGE(O13:O26)</f>
        <v>0.61666666666666659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C7" sqref="C7:D7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3828125" style="1" customWidth="1"/>
    <col min="7" max="13" width="7.53515625" style="1" customWidth="1"/>
    <col min="14" max="15" width="11.3828125" style="1"/>
    <col min="16" max="16" width="1.69140625" style="1" customWidth="1"/>
    <col min="17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4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3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3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4.9" x14ac:dyDescent="0.3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.9" x14ac:dyDescent="0.3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4.9" x14ac:dyDescent="0.3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3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3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3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3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3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3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3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3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3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3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3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2025-07-02T21:33:58Z</cp:lastPrinted>
  <dcterms:created xsi:type="dcterms:W3CDTF">2021-11-22T14:45:25Z</dcterms:created>
  <dcterms:modified xsi:type="dcterms:W3CDTF">2025-11-24T22:32:17Z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