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D:\TEC AGO-DIC 2025\"/>
    </mc:Choice>
  </mc:AlternateContent>
  <xr:revisionPtr revIDLastSave="0" documentId="13_ncr:1_{73E2F8DB-BBF9-4158-8A19-CDF8CB7CC8C8}" xr6:coauthVersionLast="47" xr6:coauthVersionMax="47" xr10:uidLastSave="{00000000-0000-0000-0000-000000000000}"/>
  <bookViews>
    <workbookView xWindow="-103" yWindow="-103" windowWidth="18720" windowHeight="12549" activeTab="2" xr2:uid="{00000000-000D-0000-FFFF-FFFF00000000}"/>
  </bookViews>
  <sheets>
    <sheet name="CALCULO DIF 101B" sheetId="9" r:id="rId1"/>
    <sheet name="ALGEBRA LINEAL 301B" sheetId="8" r:id="rId2"/>
    <sheet name="ALGEBRA LINEAL 307C" sheetId="10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7" i="9" l="1"/>
  <c r="K40" i="9" s="1"/>
  <c r="K38" i="9"/>
  <c r="K41" i="9" s="1"/>
  <c r="K39" i="9"/>
  <c r="K44" i="10"/>
  <c r="K47" i="10" s="1"/>
  <c r="K45" i="10"/>
  <c r="K48" i="10" s="1"/>
  <c r="K46" i="10"/>
  <c r="K43" i="8"/>
  <c r="K46" i="8" s="1"/>
  <c r="K44" i="8"/>
  <c r="K47" i="8" s="1"/>
  <c r="K45" i="8"/>
  <c r="J44" i="10"/>
  <c r="J43" i="8"/>
  <c r="O10" i="8" l="1"/>
  <c r="O11" i="8"/>
  <c r="O12" i="8"/>
  <c r="O13" i="8"/>
  <c r="O14" i="8"/>
  <c r="O15" i="8"/>
  <c r="O16" i="8"/>
  <c r="O17" i="8"/>
  <c r="O18" i="8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10" i="10"/>
  <c r="O11" i="10"/>
  <c r="O12" i="10"/>
  <c r="O13" i="10"/>
  <c r="O14" i="10"/>
  <c r="O15" i="10"/>
  <c r="O16" i="10"/>
  <c r="O17" i="10"/>
  <c r="O18" i="10"/>
  <c r="O19" i="10"/>
  <c r="O20" i="10"/>
  <c r="O21" i="10"/>
  <c r="O22" i="10"/>
  <c r="O23" i="10"/>
  <c r="O24" i="10"/>
  <c r="O25" i="10"/>
  <c r="O26" i="10"/>
  <c r="O27" i="10"/>
  <c r="O28" i="10"/>
  <c r="O29" i="10"/>
  <c r="O30" i="10"/>
  <c r="O31" i="10"/>
  <c r="O32" i="10"/>
  <c r="O33" i="10"/>
  <c r="O34" i="10"/>
  <c r="O35" i="10"/>
  <c r="O36" i="10"/>
  <c r="O37" i="10"/>
  <c r="O38" i="10"/>
  <c r="O39" i="10"/>
  <c r="O40" i="10"/>
  <c r="O41" i="10"/>
  <c r="O42" i="10"/>
  <c r="O43" i="10"/>
  <c r="N10" i="9"/>
  <c r="N11" i="9"/>
  <c r="N12" i="9"/>
  <c r="N13" i="9"/>
  <c r="N14" i="9"/>
  <c r="N15" i="9"/>
  <c r="N16" i="9"/>
  <c r="N17" i="9"/>
  <c r="N18" i="9"/>
  <c r="N19" i="9"/>
  <c r="N20" i="9"/>
  <c r="N21" i="9"/>
  <c r="N22" i="9"/>
  <c r="N23" i="9"/>
  <c r="N24" i="9"/>
  <c r="N25" i="9"/>
  <c r="N26" i="9"/>
  <c r="N27" i="9"/>
  <c r="N28" i="9"/>
  <c r="N29" i="9"/>
  <c r="N30" i="9"/>
  <c r="N31" i="9"/>
  <c r="N9" i="9"/>
  <c r="O9" i="10"/>
  <c r="J46" i="10" l="1"/>
  <c r="J45" i="10"/>
  <c r="J39" i="9"/>
  <c r="J38" i="9"/>
  <c r="J41" i="9" s="1"/>
  <c r="J37" i="9"/>
  <c r="J40" i="9" s="1"/>
  <c r="O9" i="8"/>
  <c r="J45" i="8"/>
  <c r="J44" i="8"/>
  <c r="O44" i="10" l="1"/>
  <c r="J47" i="10"/>
  <c r="J48" i="10"/>
  <c r="O45" i="10"/>
  <c r="O46" i="10"/>
  <c r="N38" i="9"/>
  <c r="N39" i="9"/>
  <c r="J47" i="8"/>
  <c r="J46" i="8"/>
  <c r="O44" i="8"/>
  <c r="O43" i="8"/>
  <c r="O45" i="8"/>
  <c r="O47" i="10" l="1"/>
  <c r="N41" i="9"/>
  <c r="O48" i="10"/>
  <c r="N40" i="9"/>
  <c r="O47" i="8"/>
  <c r="O46" i="8"/>
</calcChain>
</file>

<file path=xl/sharedStrings.xml><?xml version="1.0" encoding="utf-8"?>
<sst xmlns="http://schemas.openxmlformats.org/spreadsheetml/2006/main" count="264" uniqueCount="214">
  <si>
    <t>MATERIA</t>
  </si>
  <si>
    <t>GRUPO</t>
  </si>
  <si>
    <t>FECHA</t>
  </si>
  <si>
    <t>PERIODO</t>
  </si>
  <si>
    <t>No.</t>
  </si>
  <si>
    <t>NOMBRE DEL ALUMNO</t>
  </si>
  <si>
    <t>CONTROL</t>
  </si>
  <si>
    <t>U1</t>
  </si>
  <si>
    <t>REPORTE DE CALIFICACIONES</t>
  </si>
  <si>
    <t>U2</t>
  </si>
  <si>
    <t>U3</t>
  </si>
  <si>
    <t>U4</t>
  </si>
  <si>
    <t>U5</t>
  </si>
  <si>
    <t>% APROBACION</t>
  </si>
  <si>
    <t>% REPROBACION</t>
  </si>
  <si>
    <t>FIRMA DEL CATEDRATICO</t>
  </si>
  <si>
    <t>APROBADOS</t>
  </si>
  <si>
    <t>REPROBADOS</t>
  </si>
  <si>
    <t>TOTAL</t>
  </si>
  <si>
    <t>CATEDRATICO</t>
  </si>
  <si>
    <t>PROM.</t>
  </si>
  <si>
    <t>ING. MIGUEL REYES FISCAL</t>
  </si>
  <si>
    <t>INSTITUTO TECNOLOGICO SUPERIOR DE SAN ANDRES TUXTLA</t>
  </si>
  <si>
    <t>ALGEBRA LINEAL</t>
  </si>
  <si>
    <t>241U0008</t>
  </si>
  <si>
    <t>241U0612</t>
  </si>
  <si>
    <t>241U0014</t>
  </si>
  <si>
    <t>241U0016</t>
  </si>
  <si>
    <t>241U0018</t>
  </si>
  <si>
    <t>241U0022</t>
  </si>
  <si>
    <t>241U0023</t>
  </si>
  <si>
    <t>241U0617</t>
  </si>
  <si>
    <t>241U0026</t>
  </si>
  <si>
    <t>241U0491</t>
  </si>
  <si>
    <t>241U0028</t>
  </si>
  <si>
    <t>241U0030</t>
  </si>
  <si>
    <t>241U0032</t>
  </si>
  <si>
    <t>241U0034</t>
  </si>
  <si>
    <t>241U0035</t>
  </si>
  <si>
    <t>241U0036</t>
  </si>
  <si>
    <t>241U0037</t>
  </si>
  <si>
    <t>241U0640</t>
  </si>
  <si>
    <t>241U0600</t>
  </si>
  <si>
    <t>241U0038</t>
  </si>
  <si>
    <t>241U0584</t>
  </si>
  <si>
    <t>241U0042</t>
  </si>
  <si>
    <t>241U0043</t>
  </si>
  <si>
    <t>241U0049</t>
  </si>
  <si>
    <t>241U0050</t>
  </si>
  <si>
    <t>241U0054</t>
  </si>
  <si>
    <t>241U0315</t>
  </si>
  <si>
    <t>241U0056</t>
  </si>
  <si>
    <t>241U0058</t>
  </si>
  <si>
    <t>241U0059</t>
  </si>
  <si>
    <t>241U0064</t>
  </si>
  <si>
    <t>241U0067</t>
  </si>
  <si>
    <t>241U0073</t>
  </si>
  <si>
    <t>AGUILAR CHONTAL INGRID</t>
  </si>
  <si>
    <t>BADILLO SERRANO KEVIN OTONIEL</t>
  </si>
  <si>
    <t>BAXIN PIXTA ERICK</t>
  </si>
  <si>
    <t>BELTRAN TOTO DANIELA</t>
  </si>
  <si>
    <t>CAPORAL VELAZQUEZ JOSE DE JESUS</t>
  </si>
  <si>
    <t>COBAXIN ACUA JOEL RAUL</t>
  </si>
  <si>
    <t>CORTEZ ORGANISTA GABRIEL</t>
  </si>
  <si>
    <t>DIAZ HERNANDEZ LEON</t>
  </si>
  <si>
    <t>GALLEGOS CARLON CESIA</t>
  </si>
  <si>
    <t>GARCIA BELTRAN MIGUEL</t>
  </si>
  <si>
    <t>GONZALEZ CHIGO JOSUE ROBERTO</t>
  </si>
  <si>
    <t>HERNANDEZ ROBLERO ALEXIS ADAIR</t>
  </si>
  <si>
    <t>IXTEPAN PUCHETA EVELIN ANYELI</t>
  </si>
  <si>
    <t>JUAREZ SANTOS ESTEFANI</t>
  </si>
  <si>
    <t>LLANO PUCHETA MARIA DEL ROSARIO</t>
  </si>
  <si>
    <t>LOPEZ PEREZ NIEVES MARLENE</t>
  </si>
  <si>
    <t>LUCHO PAXTIAN ALEXIS</t>
  </si>
  <si>
    <t>LÓPEZ REMENTERIA AURELIO</t>
  </si>
  <si>
    <t>MARCIAL XALA JOSE SIMON</t>
  </si>
  <si>
    <t>MARTINEZ XALA EMMANUEL DE JESUS</t>
  </si>
  <si>
    <t>MOLINA CRUZ KIMBERLY</t>
  </si>
  <si>
    <t>MUÑIZ YXBA AMILETT</t>
  </si>
  <si>
    <t>NOLASCO FIGUEROA OSCAR</t>
  </si>
  <si>
    <t>PALAFOX PRADO MILAGRO DE JESUS</t>
  </si>
  <si>
    <t>PARDO LOPEZ MAXIMO</t>
  </si>
  <si>
    <t>PEREZ GARCIA MARCO ANTONIO</t>
  </si>
  <si>
    <t>RAMIREZ MORENO MITZI ADELA</t>
  </si>
  <si>
    <t>RODRIGUEZ ESPARZA JOSE MARIA</t>
  </si>
  <si>
    <t>SEGURA GUZMAN LIZETH SADAY</t>
  </si>
  <si>
    <t>SOLANA PELAEZ AZUL AVRIL</t>
  </si>
  <si>
    <t>TEOBA CONTRERAS DIANA DEL CARMEN</t>
  </si>
  <si>
    <t>TORRES NAVARRETE ODALYS RUBI</t>
  </si>
  <si>
    <t>XOLOT ALVARADO JOSE ANTONIO</t>
  </si>
  <si>
    <t>241U0266</t>
  </si>
  <si>
    <t>241U0270</t>
  </si>
  <si>
    <t>241U0577</t>
  </si>
  <si>
    <t>241U0275</t>
  </si>
  <si>
    <t>241U0283</t>
  </si>
  <si>
    <t>241U0285</t>
  </si>
  <si>
    <t>241U0286</t>
  </si>
  <si>
    <t>241U0288</t>
  </si>
  <si>
    <t>241U0579</t>
  </si>
  <si>
    <t>241U0291</t>
  </si>
  <si>
    <t>241U0292</t>
  </si>
  <si>
    <t>241U0294</t>
  </si>
  <si>
    <t>241U0295</t>
  </si>
  <si>
    <t>241U0302</t>
  </si>
  <si>
    <t>241U0303</t>
  </si>
  <si>
    <t>241U0308</t>
  </si>
  <si>
    <t>241U0317</t>
  </si>
  <si>
    <t>241U0321</t>
  </si>
  <si>
    <t>241U0322</t>
  </si>
  <si>
    <t>AGUIRRE CADENA SERGIO ANGEL</t>
  </si>
  <si>
    <t>ARRES MORALES JOHANA</t>
  </si>
  <si>
    <t>AZAMAR COBAXIN DANY ALEXANDRA</t>
  </si>
  <si>
    <t>CANO CHAVARRIA ODALYS</t>
  </si>
  <si>
    <t>ESCRIBANO POLITO NORMA DEL CARMEN</t>
  </si>
  <si>
    <t>FERNANDEZ VICTORIO MELISSA</t>
  </si>
  <si>
    <t>FERRAO SOSA CARLA MARIA</t>
  </si>
  <si>
    <t>FONSECA ANDRADE ZURY ARACELY</t>
  </si>
  <si>
    <t>GONZALEZ CRUZ JOHNY</t>
  </si>
  <si>
    <t>HERNANDEZ ACEBO FABIO</t>
  </si>
  <si>
    <t>HERNANDEZ ANTEMATE JULISSA DEL CARMEN</t>
  </si>
  <si>
    <t>HERNANDEZ LEAL JUAN OSCAR</t>
  </si>
  <si>
    <t>HUERTA ESCONTRIAS NOHEMI</t>
  </si>
  <si>
    <t>MARTINEZ NEPOMUCENO LINDSAY JOHANNA</t>
  </si>
  <si>
    <t>MAXO CHAVEZ DEYVY EFRAIN</t>
  </si>
  <si>
    <t>ORTIZ PELAYO DANIELA BELEN</t>
  </si>
  <si>
    <t>ROJAS CHIGO SUSANA YAMILETH</t>
  </si>
  <si>
    <t>TENORIO MARQUEZ BRANDON</t>
  </si>
  <si>
    <t>TORRES VIVERO LITZY MARIEL</t>
  </si>
  <si>
    <t>AGOSTO- DICIEMBRE 2025</t>
  </si>
  <si>
    <t>301-B</t>
  </si>
  <si>
    <t>CALCULO DIFERENCIAL</t>
  </si>
  <si>
    <t>101-B</t>
  </si>
  <si>
    <t>251U0007</t>
  </si>
  <si>
    <t>251U0008</t>
  </si>
  <si>
    <t>251U0475</t>
  </si>
  <si>
    <t>251U0010</t>
  </si>
  <si>
    <t>251U0013</t>
  </si>
  <si>
    <t>251U0014</t>
  </si>
  <si>
    <t>251U0017</t>
  </si>
  <si>
    <t>251U0018</t>
  </si>
  <si>
    <t>251U0299</t>
  </si>
  <si>
    <t>251U0032</t>
  </si>
  <si>
    <t>251U0036</t>
  </si>
  <si>
    <t>251U0039</t>
  </si>
  <si>
    <t>251U0041</t>
  </si>
  <si>
    <t>251U0045</t>
  </si>
  <si>
    <t>251U0049</t>
  </si>
  <si>
    <t>251U0055</t>
  </si>
  <si>
    <t>251U0059</t>
  </si>
  <si>
    <t>251U0062</t>
  </si>
  <si>
    <t>251U0064</t>
  </si>
  <si>
    <t>251U0197</t>
  </si>
  <si>
    <t>251U0076</t>
  </si>
  <si>
    <t>251U0078</t>
  </si>
  <si>
    <t>251U0081</t>
  </si>
  <si>
    <t>ALOR MARES SAMUEL</t>
  </si>
  <si>
    <t>ALVARADO GONZALEZ RUTH SAYURI</t>
  </si>
  <si>
    <t>ALVARADO SOSA ASHLEY GISELA</t>
  </si>
  <si>
    <t>AMBROS VELASCO ARANZA</t>
  </si>
  <si>
    <t>BAXIN ESPINOZA ALDO JESÚS</t>
  </si>
  <si>
    <t>BAXIN MORENO ALEXA</t>
  </si>
  <si>
    <t>CARDENAS CHAGA ALAN ANTONIO</t>
  </si>
  <si>
    <t>CHAGALA VÁZQUEZ ANDRÉS ABNER</t>
  </si>
  <si>
    <t>DOMINGUEZ PUCHETA ORLANDO</t>
  </si>
  <si>
    <t>GAMEZ JUAN GALILEA</t>
  </si>
  <si>
    <t>HERNANDEZ ADAUTA ADRIAN LEONCIO</t>
  </si>
  <si>
    <t>LARA ARNAU AILTON DAVID</t>
  </si>
  <si>
    <t>LUNA MATACAPAN MARY JOSE</t>
  </si>
  <si>
    <t>MARTINEZ GARCIA ANDREA ALESSANDRA</t>
  </si>
  <si>
    <t>MENDEZ VAZQUEZ VALERIA CAROLINA</t>
  </si>
  <si>
    <t>PALMA ORTIZ JUAN DE DIOS</t>
  </si>
  <si>
    <t>PEREZ PUCHETA BRANDON EMMANUEL</t>
  </si>
  <si>
    <t>PUCHETA ABRAJAN YOCELYN</t>
  </si>
  <si>
    <t>QUINO MALAGA VLADIMIR</t>
  </si>
  <si>
    <t>SEBA FERMAN VICTOR ANDRES</t>
  </si>
  <si>
    <t>TOTO POT ALEYDA MONSERRAT</t>
  </si>
  <si>
    <t>TOXTEGA PAXTIAN DIANA PAHOLA</t>
  </si>
  <si>
    <t>XOLO GARCIA BIANCA</t>
  </si>
  <si>
    <t>AGOSTO-DICIEMBRE 2025</t>
  </si>
  <si>
    <t>241U0010</t>
  </si>
  <si>
    <t>AMBROS FISCAL VICTOR MANUEL</t>
  </si>
  <si>
    <t>307 - B</t>
  </si>
  <si>
    <t>241U0267</t>
  </si>
  <si>
    <t>241U0269</t>
  </si>
  <si>
    <t>241U0271</t>
  </si>
  <si>
    <t>241U0276</t>
  </si>
  <si>
    <t>241U0278</t>
  </si>
  <si>
    <t>241U0282</t>
  </si>
  <si>
    <t>241U0290</t>
  </si>
  <si>
    <t>221U0852</t>
  </si>
  <si>
    <t>241U0293</t>
  </si>
  <si>
    <t>231U0637</t>
  </si>
  <si>
    <t>241U0300</t>
  </si>
  <si>
    <t>241U0305</t>
  </si>
  <si>
    <t>241U0307</t>
  </si>
  <si>
    <t>241U0309</t>
  </si>
  <si>
    <t>241U0313</t>
  </si>
  <si>
    <t>241U0319</t>
  </si>
  <si>
    <t>AMBROS IXTEPAN FLORICELA</t>
  </si>
  <si>
    <t>ANOTA SEBA FELIPE JESUS ABRAHAM</t>
  </si>
  <si>
    <t>BARRIOS CHAPOL JOSE ANTONIO</t>
  </si>
  <si>
    <t>CANSINO BELLI JONATHAN</t>
  </si>
  <si>
    <t>CHIGUIL MACHUCHO RAMIRO ALESSANDRO</t>
  </si>
  <si>
    <t>CRUZ TEPACH JORGE ABRAHAM</t>
  </si>
  <si>
    <t>GUTIERREZ MELO LUIS</t>
  </si>
  <si>
    <t>HERNANDEZ BURGOS JORGE</t>
  </si>
  <si>
    <t>HERNANDEZ TOTO LUIS ANGEL</t>
  </si>
  <si>
    <t>LIMON MARTINEZ LUIS ALEJANDRO</t>
  </si>
  <si>
    <t>MARTHEN GAMEZ ALICIA KARELIA</t>
  </si>
  <si>
    <t>MIROS LUCHO YAMILET</t>
  </si>
  <si>
    <t>MORALES CAMPOS PEDRO GERARDO</t>
  </si>
  <si>
    <t>PAXTIAN CAPI MILAGROS JAMILETH</t>
  </si>
  <si>
    <t>PUCHETA ROSAS YUSLEYSI</t>
  </si>
  <si>
    <t>SEBA MORAN KEVIN MARCELO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</si>
</sst>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rgb="FF000000"/>
      <name val="Arial MT"/>
      <family val="2"/>
    </font>
    <font>
      <sz val="8"/>
      <name val="Arial MT"/>
    </font>
    <font>
      <sz val="8"/>
      <color theme="1"/>
      <name val="Arial MT"/>
    </font>
    <font>
      <sz val="11"/>
      <color theme="1"/>
      <name val="Arial MT"/>
    </font>
    <font>
      <sz val="10"/>
      <color theme="1"/>
      <name val="Arial MT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80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0" fillId="0" borderId="2" xfId="0" applyBorder="1"/>
    <xf numFmtId="0" fontId="0" fillId="0" borderId="2" xfId="0" applyBorder="1" applyAlignment="1">
      <alignment horizontal="center"/>
    </xf>
    <xf numFmtId="0" fontId="4" fillId="0" borderId="0" xfId="0" applyFont="1"/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9" fontId="1" fillId="2" borderId="2" xfId="1" applyFont="1" applyFill="1" applyBorder="1" applyAlignment="1">
      <alignment horizontal="center"/>
    </xf>
    <xf numFmtId="9" fontId="5" fillId="2" borderId="2" xfId="1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0" fillId="3" borderId="2" xfId="0" applyFill="1" applyBorder="1"/>
    <xf numFmtId="0" fontId="0" fillId="3" borderId="2" xfId="0" applyFill="1" applyBorder="1" applyAlignment="1">
      <alignment horizontal="center"/>
    </xf>
    <xf numFmtId="1" fontId="6" fillId="0" borderId="8" xfId="0" applyNumberFormat="1" applyFont="1" applyBorder="1" applyAlignment="1">
      <alignment horizontal="left" vertical="top" indent="1" shrinkToFit="1"/>
    </xf>
    <xf numFmtId="1" fontId="6" fillId="0" borderId="8" xfId="0" applyNumberFormat="1" applyFont="1" applyBorder="1" applyAlignment="1">
      <alignment horizontal="left" vertical="top" shrinkToFit="1"/>
    </xf>
    <xf numFmtId="0" fontId="7" fillId="0" borderId="8" xfId="0" applyFont="1" applyBorder="1" applyAlignment="1">
      <alignment horizontal="left" vertical="top" wrapText="1"/>
    </xf>
    <xf numFmtId="0" fontId="8" fillId="3" borderId="2" xfId="0" applyFont="1" applyFill="1" applyBorder="1"/>
    <xf numFmtId="1" fontId="1" fillId="0" borderId="2" xfId="0" applyNumberFormat="1" applyFont="1" applyBorder="1" applyAlignment="1">
      <alignment horizontal="center"/>
    </xf>
    <xf numFmtId="1" fontId="6" fillId="0" borderId="8" xfId="0" applyNumberFormat="1" applyFont="1" applyBorder="1" applyAlignment="1">
      <alignment horizontal="center" vertical="top" shrinkToFit="1"/>
    </xf>
    <xf numFmtId="1" fontId="6" fillId="0" borderId="11" xfId="0" applyNumberFormat="1" applyFont="1" applyBorder="1" applyAlignment="1">
      <alignment horizontal="left" vertical="top" indent="1" shrinkToFit="1"/>
    </xf>
    <xf numFmtId="0" fontId="0" fillId="0" borderId="11" xfId="0" applyBorder="1"/>
    <xf numFmtId="0" fontId="0" fillId="0" borderId="8" xfId="0" applyBorder="1"/>
    <xf numFmtId="1" fontId="6" fillId="0" borderId="13" xfId="0" applyNumberFormat="1" applyFont="1" applyBorder="1" applyAlignment="1">
      <alignment horizontal="left" vertical="top" shrinkToFit="1"/>
    </xf>
    <xf numFmtId="14" fontId="4" fillId="0" borderId="0" xfId="0" applyNumberFormat="1" applyFont="1" applyAlignment="1">
      <alignment horizontal="center"/>
    </xf>
    <xf numFmtId="0" fontId="8" fillId="0" borderId="11" xfId="0" applyFont="1" applyBorder="1"/>
    <xf numFmtId="0" fontId="8" fillId="0" borderId="8" xfId="0" applyFont="1" applyBorder="1"/>
    <xf numFmtId="0" fontId="8" fillId="0" borderId="14" xfId="0" applyFont="1" applyBorder="1"/>
    <xf numFmtId="0" fontId="0" fillId="0" borderId="15" xfId="0" applyBorder="1"/>
    <xf numFmtId="0" fontId="0" fillId="0" borderId="16" xfId="0" applyBorder="1"/>
    <xf numFmtId="0" fontId="8" fillId="0" borderId="17" xfId="0" applyFont="1" applyBorder="1"/>
    <xf numFmtId="0" fontId="4" fillId="0" borderId="18" xfId="0" applyFont="1" applyBorder="1"/>
    <xf numFmtId="0" fontId="4" fillId="0" borderId="19" xfId="0" applyFont="1" applyBorder="1"/>
    <xf numFmtId="0" fontId="8" fillId="0" borderId="20" xfId="0" applyFont="1" applyBorder="1"/>
    <xf numFmtId="0" fontId="4" fillId="0" borderId="21" xfId="0" applyFont="1" applyBorder="1"/>
    <xf numFmtId="0" fontId="4" fillId="0" borderId="22" xfId="0" applyFont="1" applyBorder="1"/>
    <xf numFmtId="1" fontId="6" fillId="0" borderId="13" xfId="0" applyNumberFormat="1" applyFont="1" applyBorder="1" applyAlignment="1">
      <alignment horizontal="left" vertical="top" indent="1" shrinkToFit="1"/>
    </xf>
    <xf numFmtId="0" fontId="0" fillId="0" borderId="13" xfId="0" applyBorder="1" applyAlignment="1">
      <alignment horizontal="left"/>
    </xf>
    <xf numFmtId="0" fontId="0" fillId="0" borderId="23" xfId="0" applyBorder="1" applyAlignment="1">
      <alignment horizontal="left"/>
    </xf>
    <xf numFmtId="1" fontId="6" fillId="0" borderId="13" xfId="0" applyNumberFormat="1" applyFont="1" applyBorder="1" applyAlignment="1">
      <alignment horizontal="center" vertical="top" shrinkToFit="1"/>
    </xf>
    <xf numFmtId="0" fontId="0" fillId="0" borderId="18" xfId="0" applyBorder="1"/>
    <xf numFmtId="0" fontId="0" fillId="0" borderId="19" xfId="0" applyBorder="1"/>
    <xf numFmtId="0" fontId="4" fillId="3" borderId="18" xfId="0" applyFont="1" applyFill="1" applyBorder="1"/>
    <xf numFmtId="0" fontId="4" fillId="3" borderId="19" xfId="0" applyFont="1" applyFill="1" applyBorder="1"/>
    <xf numFmtId="0" fontId="9" fillId="0" borderId="11" xfId="0" applyFont="1" applyBorder="1"/>
    <xf numFmtId="0" fontId="9" fillId="0" borderId="14" xfId="0" applyFont="1" applyBorder="1"/>
    <xf numFmtId="0" fontId="9" fillId="0" borderId="8" xfId="0" applyFont="1" applyBorder="1"/>
    <xf numFmtId="0" fontId="9" fillId="0" borderId="17" xfId="0" applyFont="1" applyBorder="1"/>
    <xf numFmtId="0" fontId="9" fillId="0" borderId="18" xfId="0" applyFont="1" applyBorder="1"/>
    <xf numFmtId="0" fontId="10" fillId="0" borderId="18" xfId="0" applyFont="1" applyBorder="1"/>
    <xf numFmtId="0" fontId="10" fillId="3" borderId="18" xfId="0" applyFont="1" applyFill="1" applyBorder="1"/>
    <xf numFmtId="0" fontId="9" fillId="0" borderId="15" xfId="0" applyFont="1" applyBorder="1"/>
    <xf numFmtId="0" fontId="0" fillId="0" borderId="0" xfId="0" applyAlignment="1">
      <alignment horizontal="center"/>
    </xf>
    <xf numFmtId="0" fontId="1" fillId="2" borderId="2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4" fillId="0" borderId="9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4" fillId="0" borderId="9" xfId="0" applyFont="1" applyBorder="1"/>
    <xf numFmtId="0" fontId="4" fillId="0" borderId="6" xfId="0" applyFont="1" applyBorder="1"/>
    <xf numFmtId="0" fontId="4" fillId="0" borderId="7" xfId="0" applyFont="1" applyBorder="1"/>
    <xf numFmtId="0" fontId="4" fillId="3" borderId="5" xfId="0" applyFont="1" applyFill="1" applyBorder="1" applyAlignment="1">
      <alignment horizontal="left"/>
    </xf>
    <xf numFmtId="0" fontId="4" fillId="3" borderId="6" xfId="0" applyFont="1" applyFill="1" applyBorder="1" applyAlignment="1">
      <alignment horizontal="left"/>
    </xf>
    <xf numFmtId="0" fontId="4" fillId="3" borderId="7" xfId="0" applyFont="1" applyFill="1" applyBorder="1" applyAlignment="1">
      <alignment horizontal="left"/>
    </xf>
    <xf numFmtId="0" fontId="0" fillId="0" borderId="2" xfId="0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1" xfId="0" applyFont="1" applyBorder="1"/>
    <xf numFmtId="0" fontId="4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12" xfId="0" applyBorder="1" applyAlignment="1">
      <alignment horizontal="left"/>
    </xf>
    <xf numFmtId="14" fontId="4" fillId="0" borderId="0" xfId="0" applyNumberFormat="1" applyFont="1" applyAlignment="1">
      <alignment horizontal="center"/>
    </xf>
    <xf numFmtId="0" fontId="0" fillId="0" borderId="11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2" xfId="0" applyFill="1" applyBorder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326571</xdr:colOff>
      <xdr:row>41</xdr:row>
      <xdr:rowOff>116633</xdr:rowOff>
    </xdr:from>
    <xdr:to>
      <xdr:col>12</xdr:col>
      <xdr:colOff>146382</xdr:colOff>
      <xdr:row>45</xdr:row>
      <xdr:rowOff>174927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4E5A8C2-0BA8-41CC-91A4-A64E45823F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12228" y="7573347"/>
          <a:ext cx="908383" cy="79852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326571</xdr:colOff>
      <xdr:row>47</xdr:row>
      <xdr:rowOff>116633</xdr:rowOff>
    </xdr:from>
    <xdr:to>
      <xdr:col>12</xdr:col>
      <xdr:colOff>255240</xdr:colOff>
      <xdr:row>51</xdr:row>
      <xdr:rowOff>174926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B9BA023-BD64-474C-BAA8-A0A097637D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12228" y="6092890"/>
          <a:ext cx="905273" cy="79852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326571</xdr:colOff>
      <xdr:row>48</xdr:row>
      <xdr:rowOff>116633</xdr:rowOff>
    </xdr:from>
    <xdr:to>
      <xdr:col>12</xdr:col>
      <xdr:colOff>255240</xdr:colOff>
      <xdr:row>52</xdr:row>
      <xdr:rowOff>174926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1E1307-5435-4219-A6C9-86F3F98677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12228" y="7573347"/>
          <a:ext cx="908383" cy="7985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A0D8C9-8F84-497D-80E3-15561F0E9C5E}">
  <dimension ref="B2:X47"/>
  <sheetViews>
    <sheetView zoomScale="140" zoomScaleNormal="140" workbookViewId="0">
      <selection activeCell="K32" sqref="K32"/>
    </sheetView>
  </sheetViews>
  <sheetFormatPr baseColWidth="10" defaultRowHeight="14.6"/>
  <cols>
    <col min="1" max="1" width="1.3046875" customWidth="1"/>
    <col min="2" max="2" width="5" customWidth="1"/>
    <col min="3" max="3" width="10.84375" customWidth="1"/>
    <col min="4" max="13" width="7.69140625" customWidth="1"/>
    <col min="14" max="14" width="11.23046875" customWidth="1"/>
    <col min="15" max="16" width="5.69140625" customWidth="1"/>
  </cols>
  <sheetData>
    <row r="2" spans="2:24" ht="15.9">
      <c r="B2" s="69" t="s">
        <v>22</v>
      </c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2"/>
      <c r="O2" s="2"/>
    </row>
    <row r="3" spans="2:24">
      <c r="C3" s="70" t="s">
        <v>8</v>
      </c>
      <c r="D3" s="70"/>
      <c r="E3" s="70"/>
      <c r="F3" s="70"/>
      <c r="G3" s="70"/>
      <c r="H3" s="70"/>
      <c r="I3" s="70"/>
      <c r="J3" s="70"/>
      <c r="K3" s="70"/>
      <c r="L3" s="70"/>
      <c r="M3" s="70"/>
      <c r="N3" s="1"/>
      <c r="O3" s="1"/>
    </row>
    <row r="4" spans="2:24">
      <c r="C4" t="s">
        <v>0</v>
      </c>
      <c r="D4" s="71" t="s">
        <v>130</v>
      </c>
      <c r="E4" s="71"/>
      <c r="F4" s="71"/>
      <c r="G4" s="71"/>
      <c r="I4" t="s">
        <v>1</v>
      </c>
      <c r="J4" s="72" t="s">
        <v>131</v>
      </c>
      <c r="K4" s="72"/>
      <c r="M4" t="s">
        <v>2</v>
      </c>
      <c r="N4" s="25">
        <v>45954</v>
      </c>
    </row>
    <row r="5" spans="2:24" ht="6.75" customHeight="1">
      <c r="D5" s="5"/>
      <c r="E5" s="5"/>
      <c r="F5" s="5"/>
      <c r="G5" s="5"/>
    </row>
    <row r="6" spans="2:24">
      <c r="C6" t="s">
        <v>3</v>
      </c>
      <c r="D6" s="72" t="s">
        <v>128</v>
      </c>
      <c r="E6" s="72"/>
      <c r="F6" s="72"/>
      <c r="G6" s="72"/>
      <c r="I6" s="53" t="s">
        <v>19</v>
      </c>
      <c r="J6" s="53"/>
      <c r="K6" s="73" t="s">
        <v>21</v>
      </c>
      <c r="L6" s="73"/>
      <c r="M6" s="73"/>
    </row>
    <row r="7" spans="2:24" ht="11.25" customHeight="1"/>
    <row r="8" spans="2:24">
      <c r="B8" s="3" t="s">
        <v>4</v>
      </c>
      <c r="C8" s="3" t="s">
        <v>6</v>
      </c>
      <c r="D8" s="68" t="s">
        <v>5</v>
      </c>
      <c r="E8" s="68"/>
      <c r="F8" s="68"/>
      <c r="G8" s="68"/>
      <c r="H8" s="68"/>
      <c r="I8" s="68"/>
      <c r="J8" s="4" t="s">
        <v>7</v>
      </c>
      <c r="K8" s="4" t="s">
        <v>9</v>
      </c>
      <c r="L8" s="4" t="s">
        <v>10</v>
      </c>
      <c r="M8" s="4" t="s">
        <v>11</v>
      </c>
      <c r="N8" s="7" t="s">
        <v>20</v>
      </c>
    </row>
    <row r="9" spans="2:24">
      <c r="B9" s="15">
        <v>1</v>
      </c>
      <c r="C9" s="26" t="s">
        <v>132</v>
      </c>
      <c r="D9" s="28" t="s">
        <v>155</v>
      </c>
      <c r="E9" s="29"/>
      <c r="F9" s="29"/>
      <c r="G9" s="29"/>
      <c r="H9" s="29"/>
      <c r="I9" s="30"/>
      <c r="J9" s="14">
        <v>0</v>
      </c>
      <c r="K9" s="4">
        <v>70</v>
      </c>
      <c r="L9" s="4"/>
      <c r="M9" s="4"/>
      <c r="N9" s="19">
        <f>SUM(J9:M9)/4</f>
        <v>17.5</v>
      </c>
      <c r="T9" s="1"/>
      <c r="U9" s="1"/>
      <c r="V9" s="1"/>
      <c r="W9" s="1"/>
      <c r="X9" s="1"/>
    </row>
    <row r="10" spans="2:24">
      <c r="B10" s="15">
        <v>2</v>
      </c>
      <c r="C10" s="27" t="s">
        <v>133</v>
      </c>
      <c r="D10" s="31" t="s">
        <v>156</v>
      </c>
      <c r="E10" s="32"/>
      <c r="F10" s="32"/>
      <c r="G10" s="32"/>
      <c r="H10" s="32"/>
      <c r="I10" s="33"/>
      <c r="J10" s="14">
        <v>75</v>
      </c>
      <c r="K10" s="4">
        <v>75</v>
      </c>
      <c r="L10" s="4"/>
      <c r="M10" s="4"/>
      <c r="N10" s="19">
        <f t="shared" ref="N10:N31" si="0">SUM(J10:M10)/4</f>
        <v>37.5</v>
      </c>
      <c r="T10" s="1"/>
      <c r="U10" s="1"/>
      <c r="V10" s="1"/>
      <c r="W10" s="1"/>
      <c r="X10" s="1"/>
    </row>
    <row r="11" spans="2:24">
      <c r="B11" s="15">
        <v>3</v>
      </c>
      <c r="C11" s="27" t="s">
        <v>134</v>
      </c>
      <c r="D11" s="31" t="s">
        <v>157</v>
      </c>
      <c r="E11" s="32"/>
      <c r="F11" s="32"/>
      <c r="G11" s="32"/>
      <c r="H11" s="32"/>
      <c r="I11" s="33"/>
      <c r="J11" s="14">
        <v>83</v>
      </c>
      <c r="K11" s="4">
        <v>85</v>
      </c>
      <c r="L11" s="4"/>
      <c r="M11" s="4"/>
      <c r="N11" s="19">
        <f t="shared" si="0"/>
        <v>42</v>
      </c>
      <c r="T11" s="1"/>
      <c r="U11" s="1"/>
      <c r="V11" s="1"/>
      <c r="W11" s="1"/>
      <c r="X11" s="1"/>
    </row>
    <row r="12" spans="2:24">
      <c r="B12" s="15">
        <v>4</v>
      </c>
      <c r="C12" s="27" t="s">
        <v>135</v>
      </c>
      <c r="D12" s="31" t="s">
        <v>158</v>
      </c>
      <c r="E12" s="32"/>
      <c r="F12" s="32"/>
      <c r="G12" s="32"/>
      <c r="H12" s="32"/>
      <c r="I12" s="33"/>
      <c r="J12" s="14">
        <v>80</v>
      </c>
      <c r="K12" s="4">
        <v>80</v>
      </c>
      <c r="L12" s="4"/>
      <c r="M12" s="4"/>
      <c r="N12" s="19">
        <f t="shared" si="0"/>
        <v>40</v>
      </c>
      <c r="T12" s="1"/>
      <c r="U12" s="1"/>
      <c r="V12" s="1"/>
      <c r="W12" s="1"/>
      <c r="X12" s="1"/>
    </row>
    <row r="13" spans="2:24">
      <c r="B13" s="15">
        <v>5</v>
      </c>
      <c r="C13" s="27" t="s">
        <v>136</v>
      </c>
      <c r="D13" s="31" t="s">
        <v>159</v>
      </c>
      <c r="E13" s="32"/>
      <c r="F13" s="32"/>
      <c r="G13" s="32"/>
      <c r="H13" s="32"/>
      <c r="I13" s="33"/>
      <c r="J13" s="14">
        <v>71</v>
      </c>
      <c r="K13" s="4">
        <v>75</v>
      </c>
      <c r="L13" s="4"/>
      <c r="M13" s="4"/>
      <c r="N13" s="19">
        <f t="shared" si="0"/>
        <v>36.5</v>
      </c>
      <c r="T13" s="1"/>
      <c r="U13" s="1"/>
      <c r="V13" s="1"/>
      <c r="W13" s="1"/>
      <c r="X13" s="1"/>
    </row>
    <row r="14" spans="2:24">
      <c r="B14" s="15">
        <v>6</v>
      </c>
      <c r="C14" s="27" t="s">
        <v>137</v>
      </c>
      <c r="D14" s="31" t="s">
        <v>160</v>
      </c>
      <c r="E14" s="32"/>
      <c r="F14" s="32"/>
      <c r="G14" s="32"/>
      <c r="H14" s="32"/>
      <c r="I14" s="33"/>
      <c r="J14" s="14">
        <v>85</v>
      </c>
      <c r="K14" s="4">
        <v>85</v>
      </c>
      <c r="L14" s="4"/>
      <c r="M14" s="4"/>
      <c r="N14" s="19">
        <f t="shared" si="0"/>
        <v>42.5</v>
      </c>
      <c r="T14" s="1"/>
      <c r="U14" s="1"/>
      <c r="V14" s="1"/>
      <c r="W14" s="1"/>
      <c r="X14" s="1"/>
    </row>
    <row r="15" spans="2:24">
      <c r="B15" s="15">
        <v>7</v>
      </c>
      <c r="C15" s="27" t="s">
        <v>138</v>
      </c>
      <c r="D15" s="31" t="s">
        <v>161</v>
      </c>
      <c r="E15" s="32"/>
      <c r="F15" s="32"/>
      <c r="G15" s="32"/>
      <c r="H15" s="32"/>
      <c r="I15" s="33"/>
      <c r="J15" s="14">
        <v>85</v>
      </c>
      <c r="K15" s="4">
        <v>85</v>
      </c>
      <c r="L15" s="4"/>
      <c r="M15" s="4"/>
      <c r="N15" s="19">
        <f t="shared" si="0"/>
        <v>42.5</v>
      </c>
      <c r="T15" s="1"/>
      <c r="U15" s="1"/>
      <c r="V15" s="1"/>
      <c r="W15" s="1"/>
      <c r="X15" s="1"/>
    </row>
    <row r="16" spans="2:24">
      <c r="B16" s="15">
        <v>8</v>
      </c>
      <c r="C16" s="27" t="s">
        <v>139</v>
      </c>
      <c r="D16" s="31" t="s">
        <v>162</v>
      </c>
      <c r="E16" s="32"/>
      <c r="F16" s="32"/>
      <c r="G16" s="32"/>
      <c r="H16" s="32"/>
      <c r="I16" s="33"/>
      <c r="J16" s="14">
        <v>85</v>
      </c>
      <c r="K16" s="4">
        <v>80</v>
      </c>
      <c r="L16" s="4"/>
      <c r="M16" s="4"/>
      <c r="N16" s="19">
        <f t="shared" si="0"/>
        <v>41.25</v>
      </c>
      <c r="T16" s="1"/>
      <c r="U16" s="1"/>
      <c r="V16" s="1"/>
      <c r="W16" s="1"/>
      <c r="X16" s="1"/>
    </row>
    <row r="17" spans="2:24">
      <c r="B17" s="15">
        <v>9</v>
      </c>
      <c r="C17" s="27" t="s">
        <v>140</v>
      </c>
      <c r="D17" s="31" t="s">
        <v>163</v>
      </c>
      <c r="E17" s="32"/>
      <c r="F17" s="32"/>
      <c r="G17" s="32"/>
      <c r="H17" s="32"/>
      <c r="I17" s="33"/>
      <c r="J17" s="14">
        <v>0</v>
      </c>
      <c r="K17" s="4">
        <v>0</v>
      </c>
      <c r="L17" s="4"/>
      <c r="M17" s="4"/>
      <c r="N17" s="19">
        <f t="shared" si="0"/>
        <v>0</v>
      </c>
      <c r="T17" s="1"/>
      <c r="U17" s="1"/>
      <c r="V17" s="1"/>
      <c r="W17" s="1"/>
      <c r="X17" s="1"/>
    </row>
    <row r="18" spans="2:24">
      <c r="B18" s="15">
        <v>10</v>
      </c>
      <c r="C18" s="27" t="s">
        <v>141</v>
      </c>
      <c r="D18" s="31" t="s">
        <v>164</v>
      </c>
      <c r="E18" s="32"/>
      <c r="F18" s="32"/>
      <c r="G18" s="32"/>
      <c r="H18" s="32"/>
      <c r="I18" s="33"/>
      <c r="J18" s="14">
        <v>80</v>
      </c>
      <c r="K18" s="4">
        <v>85</v>
      </c>
      <c r="L18" s="4"/>
      <c r="M18" s="4"/>
      <c r="N18" s="19">
        <f t="shared" si="0"/>
        <v>41.25</v>
      </c>
      <c r="T18" s="1"/>
      <c r="U18" s="1"/>
      <c r="V18" s="1"/>
      <c r="W18" s="1"/>
      <c r="X18" s="1"/>
    </row>
    <row r="19" spans="2:24">
      <c r="B19" s="15">
        <v>11</v>
      </c>
      <c r="C19" s="27" t="s">
        <v>142</v>
      </c>
      <c r="D19" s="31" t="s">
        <v>165</v>
      </c>
      <c r="E19" s="32"/>
      <c r="F19" s="32"/>
      <c r="G19" s="32"/>
      <c r="H19" s="32"/>
      <c r="I19" s="33"/>
      <c r="J19" s="14">
        <v>85</v>
      </c>
      <c r="K19" s="4">
        <v>80</v>
      </c>
      <c r="L19" s="4"/>
      <c r="M19" s="4"/>
      <c r="N19" s="19">
        <f t="shared" si="0"/>
        <v>41.25</v>
      </c>
      <c r="T19" s="1"/>
      <c r="U19" s="1"/>
      <c r="V19" s="1"/>
      <c r="W19" s="1"/>
      <c r="X19" s="1"/>
    </row>
    <row r="20" spans="2:24">
      <c r="B20" s="15">
        <v>12</v>
      </c>
      <c r="C20" s="27" t="s">
        <v>143</v>
      </c>
      <c r="D20" s="31" t="s">
        <v>166</v>
      </c>
      <c r="E20" s="32"/>
      <c r="F20" s="32"/>
      <c r="G20" s="32"/>
      <c r="H20" s="32"/>
      <c r="I20" s="33"/>
      <c r="J20" s="14">
        <v>85</v>
      </c>
      <c r="K20" s="4">
        <v>85</v>
      </c>
      <c r="L20" s="4"/>
      <c r="M20" s="4"/>
      <c r="N20" s="19">
        <f t="shared" si="0"/>
        <v>42.5</v>
      </c>
      <c r="T20" s="1"/>
      <c r="U20" s="1"/>
      <c r="V20" s="1"/>
      <c r="W20" s="1"/>
      <c r="X20" s="1"/>
    </row>
    <row r="21" spans="2:24">
      <c r="B21" s="15">
        <v>13</v>
      </c>
      <c r="C21" s="27" t="s">
        <v>144</v>
      </c>
      <c r="D21" s="31" t="s">
        <v>167</v>
      </c>
      <c r="E21" s="32"/>
      <c r="F21" s="32"/>
      <c r="G21" s="32"/>
      <c r="H21" s="32"/>
      <c r="I21" s="33"/>
      <c r="J21" s="14">
        <v>0</v>
      </c>
      <c r="K21" s="4">
        <v>80</v>
      </c>
      <c r="L21" s="4"/>
      <c r="M21" s="4"/>
      <c r="N21" s="19">
        <f t="shared" si="0"/>
        <v>20</v>
      </c>
      <c r="T21" s="1"/>
      <c r="U21" s="1"/>
      <c r="V21" s="1"/>
      <c r="W21" s="1"/>
      <c r="X21" s="1"/>
    </row>
    <row r="22" spans="2:24">
      <c r="B22" s="15">
        <v>14</v>
      </c>
      <c r="C22" s="27" t="s">
        <v>145</v>
      </c>
      <c r="D22" s="31" t="s">
        <v>168</v>
      </c>
      <c r="E22" s="32"/>
      <c r="F22" s="32"/>
      <c r="G22" s="32"/>
      <c r="H22" s="32"/>
      <c r="I22" s="33"/>
      <c r="J22" s="14">
        <v>0</v>
      </c>
      <c r="K22" s="4">
        <v>85</v>
      </c>
      <c r="L22" s="4"/>
      <c r="M22" s="4"/>
      <c r="N22" s="19">
        <f t="shared" si="0"/>
        <v>21.25</v>
      </c>
      <c r="T22" s="1"/>
      <c r="U22" s="1"/>
      <c r="V22" s="1"/>
      <c r="W22" s="1"/>
      <c r="X22" s="1"/>
    </row>
    <row r="23" spans="2:24">
      <c r="B23" s="15">
        <v>15</v>
      </c>
      <c r="C23" s="27" t="s">
        <v>146</v>
      </c>
      <c r="D23" s="31" t="s">
        <v>169</v>
      </c>
      <c r="E23" s="32"/>
      <c r="F23" s="32"/>
      <c r="G23" s="32"/>
      <c r="H23" s="32"/>
      <c r="I23" s="33"/>
      <c r="J23" s="14">
        <v>75</v>
      </c>
      <c r="K23" s="4">
        <v>80</v>
      </c>
      <c r="L23" s="4"/>
      <c r="M23" s="4"/>
      <c r="N23" s="19">
        <f t="shared" si="0"/>
        <v>38.75</v>
      </c>
      <c r="T23" s="1"/>
      <c r="U23" s="1"/>
      <c r="V23" s="1"/>
      <c r="W23" s="1"/>
      <c r="X23" s="1"/>
    </row>
    <row r="24" spans="2:24">
      <c r="B24" s="20">
        <v>16</v>
      </c>
      <c r="C24" s="27" t="s">
        <v>147</v>
      </c>
      <c r="D24" s="31" t="s">
        <v>170</v>
      </c>
      <c r="E24" s="32"/>
      <c r="F24" s="32"/>
      <c r="G24" s="32"/>
      <c r="H24" s="32"/>
      <c r="I24" s="33"/>
      <c r="J24" s="14">
        <v>85</v>
      </c>
      <c r="K24" s="4">
        <v>80</v>
      </c>
      <c r="L24" s="4"/>
      <c r="M24" s="4"/>
      <c r="N24" s="19">
        <f t="shared" si="0"/>
        <v>41.25</v>
      </c>
      <c r="T24" s="1"/>
      <c r="U24" s="1"/>
      <c r="V24" s="1"/>
      <c r="W24" s="1"/>
      <c r="X24" s="1"/>
    </row>
    <row r="25" spans="2:24">
      <c r="B25" s="20">
        <v>17</v>
      </c>
      <c r="C25" s="27" t="s">
        <v>148</v>
      </c>
      <c r="D25" s="31" t="s">
        <v>171</v>
      </c>
      <c r="E25" s="32"/>
      <c r="F25" s="32"/>
      <c r="G25" s="32"/>
      <c r="H25" s="32"/>
      <c r="I25" s="33"/>
      <c r="J25" s="14">
        <v>70</v>
      </c>
      <c r="K25" s="4">
        <v>80</v>
      </c>
      <c r="L25" s="4"/>
      <c r="M25" s="4"/>
      <c r="N25" s="19">
        <f t="shared" si="0"/>
        <v>37.5</v>
      </c>
      <c r="T25" s="1"/>
      <c r="U25" s="1"/>
      <c r="V25" s="1"/>
      <c r="W25" s="1"/>
      <c r="X25" s="1"/>
    </row>
    <row r="26" spans="2:24">
      <c r="B26" s="20">
        <v>18</v>
      </c>
      <c r="C26" s="27" t="s">
        <v>149</v>
      </c>
      <c r="D26" s="31" t="s">
        <v>172</v>
      </c>
      <c r="E26" s="32"/>
      <c r="F26" s="32"/>
      <c r="G26" s="32"/>
      <c r="H26" s="32"/>
      <c r="I26" s="33"/>
      <c r="J26" s="14">
        <v>0</v>
      </c>
      <c r="K26" s="4">
        <v>80</v>
      </c>
      <c r="L26" s="4"/>
      <c r="M26" s="4"/>
      <c r="N26" s="19">
        <f t="shared" si="0"/>
        <v>20</v>
      </c>
      <c r="T26" s="1"/>
      <c r="U26" s="1"/>
      <c r="V26" s="1"/>
      <c r="W26" s="1"/>
      <c r="X26" s="1"/>
    </row>
    <row r="27" spans="2:24">
      <c r="B27" s="20">
        <v>19</v>
      </c>
      <c r="C27" s="27" t="s">
        <v>150</v>
      </c>
      <c r="D27" s="31" t="s">
        <v>173</v>
      </c>
      <c r="E27" s="32"/>
      <c r="F27" s="32"/>
      <c r="G27" s="32"/>
      <c r="H27" s="32"/>
      <c r="I27" s="33"/>
      <c r="J27" s="14">
        <v>80</v>
      </c>
      <c r="K27" s="4">
        <v>85</v>
      </c>
      <c r="L27" s="4"/>
      <c r="M27" s="4"/>
      <c r="N27" s="19">
        <f t="shared" si="0"/>
        <v>41.25</v>
      </c>
      <c r="T27" s="1"/>
      <c r="U27" s="1"/>
      <c r="V27" s="1"/>
      <c r="W27" s="1"/>
      <c r="X27" s="1"/>
    </row>
    <row r="28" spans="2:24">
      <c r="B28" s="20">
        <v>20</v>
      </c>
      <c r="C28" s="27" t="s">
        <v>151</v>
      </c>
      <c r="D28" s="31" t="s">
        <v>174</v>
      </c>
      <c r="E28" s="32"/>
      <c r="F28" s="32"/>
      <c r="G28" s="32"/>
      <c r="H28" s="32"/>
      <c r="I28" s="33"/>
      <c r="J28" s="14">
        <v>85</v>
      </c>
      <c r="K28" s="4">
        <v>85</v>
      </c>
      <c r="L28" s="4"/>
      <c r="M28" s="4"/>
      <c r="N28" s="19">
        <f t="shared" si="0"/>
        <v>42.5</v>
      </c>
      <c r="T28" s="1"/>
      <c r="U28" s="1"/>
      <c r="V28" s="1"/>
      <c r="W28" s="1"/>
      <c r="X28" s="1"/>
    </row>
    <row r="29" spans="2:24">
      <c r="B29" s="20">
        <v>21</v>
      </c>
      <c r="C29" s="27" t="s">
        <v>152</v>
      </c>
      <c r="D29" s="31" t="s">
        <v>175</v>
      </c>
      <c r="E29" s="32"/>
      <c r="F29" s="32"/>
      <c r="G29" s="32"/>
      <c r="H29" s="32"/>
      <c r="I29" s="33"/>
      <c r="J29" s="14">
        <v>85</v>
      </c>
      <c r="K29" s="4">
        <v>85</v>
      </c>
      <c r="L29" s="4"/>
      <c r="M29" s="4"/>
      <c r="N29" s="19">
        <f t="shared" si="0"/>
        <v>42.5</v>
      </c>
      <c r="T29" s="1"/>
      <c r="U29" s="1"/>
      <c r="V29" s="1"/>
      <c r="W29" s="1"/>
      <c r="X29" s="1"/>
    </row>
    <row r="30" spans="2:24">
      <c r="B30" s="20">
        <v>22</v>
      </c>
      <c r="C30" s="27" t="s">
        <v>153</v>
      </c>
      <c r="D30" s="31" t="s">
        <v>176</v>
      </c>
      <c r="E30" s="32"/>
      <c r="F30" s="32"/>
      <c r="G30" s="32"/>
      <c r="H30" s="32"/>
      <c r="I30" s="33"/>
      <c r="J30" s="14">
        <v>75</v>
      </c>
      <c r="K30" s="4">
        <v>80</v>
      </c>
      <c r="L30" s="4"/>
      <c r="M30" s="4"/>
      <c r="N30" s="19">
        <f t="shared" si="0"/>
        <v>38.75</v>
      </c>
      <c r="T30" s="1"/>
      <c r="U30" s="1"/>
      <c r="V30" s="1"/>
      <c r="W30" s="1"/>
      <c r="X30" s="1"/>
    </row>
    <row r="31" spans="2:24">
      <c r="B31" s="20">
        <v>23</v>
      </c>
      <c r="C31" s="27" t="s">
        <v>154</v>
      </c>
      <c r="D31" s="34" t="s">
        <v>177</v>
      </c>
      <c r="E31" s="35"/>
      <c r="F31" s="35"/>
      <c r="G31" s="35"/>
      <c r="H31" s="35"/>
      <c r="I31" s="36"/>
      <c r="J31" s="14">
        <v>75</v>
      </c>
      <c r="K31" s="4">
        <v>80</v>
      </c>
      <c r="L31" s="4"/>
      <c r="M31" s="4"/>
      <c r="N31" s="19">
        <f t="shared" si="0"/>
        <v>38.75</v>
      </c>
      <c r="T31" s="1"/>
      <c r="U31" s="1"/>
      <c r="V31" s="1"/>
      <c r="W31" s="1"/>
      <c r="X31" s="1"/>
    </row>
    <row r="32" spans="2:24">
      <c r="B32" s="16"/>
      <c r="C32" s="17"/>
      <c r="D32" s="59"/>
      <c r="E32" s="60"/>
      <c r="F32" s="60"/>
      <c r="G32" s="60"/>
      <c r="H32" s="60"/>
      <c r="I32" s="61"/>
      <c r="J32" s="4"/>
      <c r="K32" s="4"/>
      <c r="L32" s="4"/>
      <c r="M32" s="4"/>
      <c r="N32" s="19"/>
      <c r="T32" s="1"/>
      <c r="U32" s="1"/>
      <c r="V32" s="1"/>
      <c r="W32" s="1"/>
      <c r="X32" s="1"/>
    </row>
    <row r="33" spans="2:24">
      <c r="B33" s="16"/>
      <c r="C33" s="17"/>
      <c r="D33" s="62"/>
      <c r="E33" s="63"/>
      <c r="F33" s="63"/>
      <c r="G33" s="63"/>
      <c r="H33" s="63"/>
      <c r="I33" s="64"/>
      <c r="J33" s="4"/>
      <c r="K33" s="4"/>
      <c r="L33" s="4"/>
      <c r="M33" s="4"/>
      <c r="N33" s="19"/>
      <c r="T33" s="1"/>
      <c r="U33" s="1"/>
      <c r="V33" s="1"/>
      <c r="W33" s="1"/>
      <c r="X33" s="1"/>
    </row>
    <row r="34" spans="2:24">
      <c r="B34" s="16"/>
      <c r="C34" s="17"/>
      <c r="D34" s="59"/>
      <c r="E34" s="60"/>
      <c r="F34" s="60"/>
      <c r="G34" s="60"/>
      <c r="H34" s="60"/>
      <c r="I34" s="61"/>
      <c r="J34" s="4"/>
      <c r="K34" s="4"/>
      <c r="L34" s="4"/>
      <c r="M34" s="4"/>
      <c r="N34" s="19"/>
      <c r="T34" s="1"/>
      <c r="U34" s="1"/>
      <c r="V34" s="1"/>
      <c r="W34" s="1"/>
      <c r="X34" s="1"/>
    </row>
    <row r="35" spans="2:24">
      <c r="B35" s="16"/>
      <c r="C35" s="17"/>
      <c r="D35" s="59"/>
      <c r="E35" s="60"/>
      <c r="F35" s="60"/>
      <c r="G35" s="60"/>
      <c r="H35" s="60"/>
      <c r="I35" s="61"/>
      <c r="J35" s="4"/>
      <c r="K35" s="4"/>
      <c r="L35" s="4"/>
      <c r="M35" s="4"/>
      <c r="N35" s="19"/>
      <c r="T35" s="1"/>
      <c r="U35" s="1"/>
      <c r="V35" s="1"/>
      <c r="W35" s="1"/>
      <c r="X35" s="1"/>
    </row>
    <row r="36" spans="2:24">
      <c r="B36" s="16"/>
      <c r="C36" s="18"/>
      <c r="D36" s="65"/>
      <c r="E36" s="66"/>
      <c r="F36" s="66"/>
      <c r="G36" s="66"/>
      <c r="H36" s="66"/>
      <c r="I36" s="67"/>
      <c r="J36" s="14"/>
      <c r="K36" s="13"/>
      <c r="L36" s="13"/>
      <c r="M36" s="13"/>
      <c r="N36" s="19"/>
    </row>
    <row r="37" spans="2:24">
      <c r="C37" s="53"/>
      <c r="D37" s="53"/>
      <c r="E37" s="1"/>
      <c r="H37" s="58" t="s">
        <v>16</v>
      </c>
      <c r="I37" s="58"/>
      <c r="J37" s="8">
        <f>COUNTIF(J9:J36,"&gt;=70")</f>
        <v>18</v>
      </c>
      <c r="K37" s="8">
        <f>COUNTIF(K9:K36,"&gt;=70")</f>
        <v>22</v>
      </c>
      <c r="L37" s="8"/>
      <c r="M37" s="8"/>
      <c r="N37" s="8">
        <v>0</v>
      </c>
    </row>
    <row r="38" spans="2:24">
      <c r="C38" s="53"/>
      <c r="D38" s="53"/>
      <c r="E38" s="6"/>
      <c r="H38" s="57" t="s">
        <v>17</v>
      </c>
      <c r="I38" s="57"/>
      <c r="J38" s="9">
        <f>COUNTIF(J9:J36,"&lt;70")</f>
        <v>5</v>
      </c>
      <c r="K38" s="9">
        <f>COUNTIF(K9:K36,"&lt;70")</f>
        <v>1</v>
      </c>
      <c r="L38" s="9"/>
      <c r="M38" s="9"/>
      <c r="N38" s="9">
        <f>COUNTIF(N9:N36,"&lt;70")</f>
        <v>23</v>
      </c>
    </row>
    <row r="39" spans="2:24">
      <c r="C39" s="53"/>
      <c r="D39" s="53"/>
      <c r="E39" s="53"/>
      <c r="H39" s="57" t="s">
        <v>18</v>
      </c>
      <c r="I39" s="57"/>
      <c r="J39" s="9">
        <f>COUNT(J9:J36)</f>
        <v>23</v>
      </c>
      <c r="K39" s="9">
        <f>COUNT(K9:K36)</f>
        <v>23</v>
      </c>
      <c r="L39" s="9"/>
      <c r="M39" s="9"/>
      <c r="N39" s="9">
        <f>COUNT(N9:N36)</f>
        <v>23</v>
      </c>
    </row>
    <row r="40" spans="2:24">
      <c r="C40" s="53"/>
      <c r="D40" s="53"/>
      <c r="E40" s="1"/>
      <c r="H40" s="54" t="s">
        <v>13</v>
      </c>
      <c r="I40" s="54"/>
      <c r="J40" s="10">
        <f>J37/J39</f>
        <v>0.78260869565217395</v>
      </c>
      <c r="K40" s="10">
        <f>K37/K39</f>
        <v>0.95652173913043481</v>
      </c>
      <c r="L40" s="11"/>
      <c r="M40" s="11"/>
      <c r="N40" s="11">
        <f t="shared" ref="N40" si="1">N37/N39</f>
        <v>0</v>
      </c>
    </row>
    <row r="41" spans="2:24">
      <c r="C41" s="53"/>
      <c r="D41" s="53"/>
      <c r="E41" s="1"/>
      <c r="H41" s="54" t="s">
        <v>14</v>
      </c>
      <c r="I41" s="54"/>
      <c r="J41" s="10">
        <f>J38/J39</f>
        <v>0.21739130434782608</v>
      </c>
      <c r="K41" s="10">
        <f>K38/K39</f>
        <v>4.3478260869565216E-2</v>
      </c>
      <c r="L41" s="11"/>
      <c r="M41" s="11"/>
      <c r="N41" s="11">
        <f t="shared" ref="N41" si="2">N38/N39</f>
        <v>1</v>
      </c>
    </row>
    <row r="42" spans="2:24">
      <c r="C42" s="53"/>
      <c r="D42" s="53"/>
      <c r="E42" s="6"/>
    </row>
    <row r="43" spans="2:24">
      <c r="C43" s="1"/>
      <c r="D43" s="1"/>
      <c r="E43" s="6"/>
    </row>
    <row r="44" spans="2:24">
      <c r="C44" s="1"/>
      <c r="D44" s="1"/>
      <c r="E44" s="6"/>
    </row>
    <row r="45" spans="2:24">
      <c r="C45" s="1"/>
      <c r="D45" s="1"/>
      <c r="E45" s="6"/>
    </row>
    <row r="46" spans="2:24">
      <c r="J46" s="55" t="s">
        <v>21</v>
      </c>
      <c r="K46" s="55"/>
      <c r="L46" s="55"/>
      <c r="M46" s="55"/>
    </row>
    <row r="47" spans="2:24">
      <c r="J47" s="56" t="s">
        <v>15</v>
      </c>
      <c r="K47" s="56"/>
      <c r="L47" s="56"/>
      <c r="M47" s="56"/>
    </row>
  </sheetData>
  <mergeCells count="26">
    <mergeCell ref="D8:I8"/>
    <mergeCell ref="B2:M2"/>
    <mergeCell ref="C3:M3"/>
    <mergeCell ref="D4:G4"/>
    <mergeCell ref="J4:K4"/>
    <mergeCell ref="D6:G6"/>
    <mergeCell ref="I6:J6"/>
    <mergeCell ref="K6:M6"/>
    <mergeCell ref="C37:D37"/>
    <mergeCell ref="H37:I37"/>
    <mergeCell ref="D32:I32"/>
    <mergeCell ref="D33:I33"/>
    <mergeCell ref="D34:I34"/>
    <mergeCell ref="D35:I35"/>
    <mergeCell ref="D36:I36"/>
    <mergeCell ref="C38:D38"/>
    <mergeCell ref="H38:I38"/>
    <mergeCell ref="C39:E39"/>
    <mergeCell ref="H39:I39"/>
    <mergeCell ref="C40:D40"/>
    <mergeCell ref="H40:I40"/>
    <mergeCell ref="C41:D41"/>
    <mergeCell ref="H41:I41"/>
    <mergeCell ref="C42:D42"/>
    <mergeCell ref="J46:M46"/>
    <mergeCell ref="J47:M47"/>
  </mergeCells>
  <pageMargins left="0.7" right="0.7" top="0.75" bottom="0.75" header="0.3" footer="0.3"/>
  <pageSetup scale="7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0D1DB0-17D3-4462-8628-02BB72404A23}">
  <dimension ref="B2:Y53"/>
  <sheetViews>
    <sheetView zoomScaleNormal="100" workbookViewId="0">
      <selection activeCell="N5" sqref="N5"/>
    </sheetView>
  </sheetViews>
  <sheetFormatPr baseColWidth="10" defaultRowHeight="14.6"/>
  <cols>
    <col min="1" max="1" width="1.3046875" customWidth="1"/>
    <col min="2" max="2" width="5" customWidth="1"/>
    <col min="3" max="3" width="10.84375" customWidth="1"/>
    <col min="4" max="9" width="7.69140625" customWidth="1"/>
    <col min="10" max="10" width="7.15234375" customWidth="1"/>
    <col min="11" max="11" width="8.15234375" customWidth="1"/>
    <col min="12" max="12" width="5.69140625" customWidth="1"/>
    <col min="13" max="13" width="6.3828125" customWidth="1"/>
    <col min="14" max="14" width="5.69140625" customWidth="1"/>
    <col min="15" max="15" width="8.69140625" customWidth="1"/>
    <col min="16" max="17" width="5.69140625" customWidth="1"/>
  </cols>
  <sheetData>
    <row r="2" spans="2:25" ht="15.9">
      <c r="B2" s="69" t="s">
        <v>22</v>
      </c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2"/>
      <c r="P2" s="2"/>
    </row>
    <row r="3" spans="2:25">
      <c r="C3" s="70" t="s">
        <v>8</v>
      </c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1"/>
      <c r="P3" s="1"/>
    </row>
    <row r="4" spans="2:25">
      <c r="C4" t="s">
        <v>0</v>
      </c>
      <c r="D4" s="71" t="s">
        <v>23</v>
      </c>
      <c r="E4" s="71"/>
      <c r="F4" s="71"/>
      <c r="G4" s="71"/>
      <c r="I4" t="s">
        <v>1</v>
      </c>
      <c r="J4" s="72" t="s">
        <v>129</v>
      </c>
      <c r="K4" s="72"/>
      <c r="M4" t="s">
        <v>2</v>
      </c>
      <c r="N4" s="76">
        <v>45954</v>
      </c>
      <c r="O4" s="76"/>
    </row>
    <row r="5" spans="2:25" ht="6.75" customHeight="1">
      <c r="D5" s="5"/>
      <c r="E5" s="5"/>
      <c r="F5" s="5"/>
      <c r="G5" s="5"/>
    </row>
    <row r="6" spans="2:25">
      <c r="C6" t="s">
        <v>3</v>
      </c>
      <c r="D6" s="72" t="s">
        <v>178</v>
      </c>
      <c r="E6" s="72"/>
      <c r="F6" s="72"/>
      <c r="G6" s="72"/>
      <c r="I6" s="53" t="s">
        <v>19</v>
      </c>
      <c r="J6" s="53"/>
      <c r="K6" s="73" t="s">
        <v>21</v>
      </c>
      <c r="L6" s="73"/>
      <c r="M6" s="73"/>
      <c r="N6" s="73"/>
    </row>
    <row r="7" spans="2:25" ht="11.25" customHeight="1"/>
    <row r="8" spans="2:25">
      <c r="B8" s="3" t="s">
        <v>4</v>
      </c>
      <c r="C8" s="3" t="s">
        <v>6</v>
      </c>
      <c r="D8" s="68" t="s">
        <v>5</v>
      </c>
      <c r="E8" s="68"/>
      <c r="F8" s="68"/>
      <c r="G8" s="68"/>
      <c r="H8" s="68"/>
      <c r="I8" s="68"/>
      <c r="J8" s="4" t="s">
        <v>7</v>
      </c>
      <c r="K8" s="4" t="s">
        <v>9</v>
      </c>
      <c r="L8" s="4" t="s">
        <v>10</v>
      </c>
      <c r="M8" s="4" t="s">
        <v>11</v>
      </c>
      <c r="N8" s="4" t="s">
        <v>12</v>
      </c>
      <c r="O8" s="7" t="s">
        <v>20</v>
      </c>
    </row>
    <row r="9" spans="2:25">
      <c r="B9" s="21">
        <v>1</v>
      </c>
      <c r="C9" s="22" t="s">
        <v>24</v>
      </c>
      <c r="D9" s="77" t="s">
        <v>57</v>
      </c>
      <c r="E9" s="77"/>
      <c r="F9" s="77"/>
      <c r="G9" s="77"/>
      <c r="H9" s="77"/>
      <c r="I9" s="78"/>
      <c r="J9" s="4">
        <v>80</v>
      </c>
      <c r="K9" s="4">
        <v>75</v>
      </c>
      <c r="L9" s="4"/>
      <c r="M9" s="4"/>
      <c r="N9" s="4"/>
      <c r="O9" s="19">
        <f t="shared" ref="O9:O42" si="0">SUM(J9:N9)/5</f>
        <v>31</v>
      </c>
      <c r="U9" s="1"/>
      <c r="V9" s="1"/>
      <c r="W9" s="1"/>
      <c r="X9" s="1"/>
      <c r="Y9" s="1"/>
    </row>
    <row r="10" spans="2:25">
      <c r="B10" s="37">
        <v>2</v>
      </c>
      <c r="C10" t="s">
        <v>179</v>
      </c>
      <c r="D10" t="s">
        <v>180</v>
      </c>
      <c r="E10" s="38"/>
      <c r="F10" s="38"/>
      <c r="G10" s="38"/>
      <c r="H10" s="38"/>
      <c r="I10" s="39"/>
      <c r="J10" s="4">
        <v>0</v>
      </c>
      <c r="K10" s="4">
        <v>0</v>
      </c>
      <c r="L10" s="79"/>
      <c r="M10" s="4"/>
      <c r="N10" s="4"/>
      <c r="O10" s="19">
        <f t="shared" si="0"/>
        <v>0</v>
      </c>
      <c r="U10" s="1"/>
      <c r="V10" s="1"/>
      <c r="W10" s="1"/>
      <c r="X10" s="1"/>
      <c r="Y10" s="1"/>
    </row>
    <row r="11" spans="2:25">
      <c r="B11" s="15">
        <v>3</v>
      </c>
      <c r="C11" s="23" t="s">
        <v>25</v>
      </c>
      <c r="D11" s="74" t="s">
        <v>58</v>
      </c>
      <c r="E11" s="74"/>
      <c r="F11" s="74"/>
      <c r="G11" s="74"/>
      <c r="H11" s="74"/>
      <c r="I11" s="75"/>
      <c r="J11" s="4">
        <v>0</v>
      </c>
      <c r="K11" s="4">
        <v>75</v>
      </c>
      <c r="L11" s="79"/>
      <c r="M11" s="4"/>
      <c r="N11" s="4"/>
      <c r="O11" s="19">
        <f t="shared" si="0"/>
        <v>15</v>
      </c>
      <c r="U11" s="1"/>
      <c r="V11" s="1"/>
      <c r="W11" s="1"/>
      <c r="X11" s="1"/>
      <c r="Y11" s="1"/>
    </row>
    <row r="12" spans="2:25">
      <c r="B12" s="15">
        <v>4</v>
      </c>
      <c r="C12" s="23" t="s">
        <v>26</v>
      </c>
      <c r="D12" s="74" t="s">
        <v>59</v>
      </c>
      <c r="E12" s="74"/>
      <c r="F12" s="74"/>
      <c r="G12" s="74"/>
      <c r="H12" s="74"/>
      <c r="I12" s="75"/>
      <c r="J12" s="4">
        <v>0</v>
      </c>
      <c r="K12" s="4">
        <v>0</v>
      </c>
      <c r="L12" s="79"/>
      <c r="M12" s="4"/>
      <c r="N12" s="4"/>
      <c r="O12" s="19">
        <f t="shared" si="0"/>
        <v>0</v>
      </c>
      <c r="U12" s="1"/>
      <c r="V12" s="1"/>
      <c r="W12" s="1"/>
      <c r="X12" s="1"/>
      <c r="Y12" s="1"/>
    </row>
    <row r="13" spans="2:25">
      <c r="B13" s="15">
        <v>5</v>
      </c>
      <c r="C13" s="23" t="s">
        <v>27</v>
      </c>
      <c r="D13" s="74" t="s">
        <v>60</v>
      </c>
      <c r="E13" s="74"/>
      <c r="F13" s="74"/>
      <c r="G13" s="74"/>
      <c r="H13" s="74"/>
      <c r="I13" s="75"/>
      <c r="J13" s="4">
        <v>80</v>
      </c>
      <c r="K13" s="4">
        <v>80</v>
      </c>
      <c r="L13" s="79"/>
      <c r="M13" s="4"/>
      <c r="N13" s="4"/>
      <c r="O13" s="19">
        <f t="shared" si="0"/>
        <v>32</v>
      </c>
      <c r="U13" s="1"/>
      <c r="V13" s="1"/>
      <c r="W13" s="1"/>
      <c r="X13" s="1"/>
      <c r="Y13" s="1"/>
    </row>
    <row r="14" spans="2:25">
      <c r="B14" s="15">
        <v>6</v>
      </c>
      <c r="C14" s="23" t="s">
        <v>28</v>
      </c>
      <c r="D14" s="74" t="s">
        <v>61</v>
      </c>
      <c r="E14" s="74"/>
      <c r="F14" s="74"/>
      <c r="G14" s="74"/>
      <c r="H14" s="74"/>
      <c r="I14" s="75"/>
      <c r="J14" s="4">
        <v>0</v>
      </c>
      <c r="K14" s="4">
        <v>75</v>
      </c>
      <c r="L14" s="79"/>
      <c r="M14" s="4"/>
      <c r="N14" s="4"/>
      <c r="O14" s="19">
        <f t="shared" si="0"/>
        <v>15</v>
      </c>
      <c r="U14" s="1"/>
      <c r="V14" s="1"/>
      <c r="W14" s="1"/>
      <c r="X14" s="1"/>
      <c r="Y14" s="1"/>
    </row>
    <row r="15" spans="2:25">
      <c r="B15" s="15">
        <v>7</v>
      </c>
      <c r="C15" s="23" t="s">
        <v>29</v>
      </c>
      <c r="D15" s="74" t="s">
        <v>62</v>
      </c>
      <c r="E15" s="74"/>
      <c r="F15" s="74"/>
      <c r="G15" s="74"/>
      <c r="H15" s="74"/>
      <c r="I15" s="75"/>
      <c r="J15" s="4">
        <v>0</v>
      </c>
      <c r="K15" s="4">
        <v>0</v>
      </c>
      <c r="L15" s="79"/>
      <c r="M15" s="4"/>
      <c r="N15" s="4"/>
      <c r="O15" s="19">
        <f t="shared" si="0"/>
        <v>0</v>
      </c>
      <c r="U15" s="1"/>
      <c r="V15" s="1"/>
      <c r="W15" s="1"/>
      <c r="X15" s="1"/>
      <c r="Y15" s="1"/>
    </row>
    <row r="16" spans="2:25">
      <c r="B16" s="15">
        <v>8</v>
      </c>
      <c r="C16" s="23" t="s">
        <v>30</v>
      </c>
      <c r="D16" s="74" t="s">
        <v>63</v>
      </c>
      <c r="E16" s="74"/>
      <c r="F16" s="74"/>
      <c r="G16" s="74"/>
      <c r="H16" s="74"/>
      <c r="I16" s="75"/>
      <c r="J16" s="4">
        <v>80</v>
      </c>
      <c r="K16" s="4">
        <v>75</v>
      </c>
      <c r="L16" s="79"/>
      <c r="M16" s="4"/>
      <c r="N16" s="4"/>
      <c r="O16" s="19">
        <f t="shared" si="0"/>
        <v>31</v>
      </c>
      <c r="U16" s="1"/>
      <c r="V16" s="1"/>
      <c r="W16" s="1"/>
      <c r="X16" s="1"/>
      <c r="Y16" s="1"/>
    </row>
    <row r="17" spans="2:25">
      <c r="B17" s="15">
        <v>9</v>
      </c>
      <c r="C17" s="23" t="s">
        <v>31</v>
      </c>
      <c r="D17" s="74" t="s">
        <v>64</v>
      </c>
      <c r="E17" s="74"/>
      <c r="F17" s="74"/>
      <c r="G17" s="74"/>
      <c r="H17" s="74"/>
      <c r="I17" s="75"/>
      <c r="J17" s="4">
        <v>80</v>
      </c>
      <c r="K17" s="4">
        <v>0</v>
      </c>
      <c r="L17" s="79"/>
      <c r="M17" s="4"/>
      <c r="N17" s="4"/>
      <c r="O17" s="19">
        <f t="shared" si="0"/>
        <v>16</v>
      </c>
      <c r="U17" s="1"/>
      <c r="V17" s="1"/>
      <c r="W17" s="1"/>
      <c r="X17" s="1"/>
      <c r="Y17" s="1"/>
    </row>
    <row r="18" spans="2:25">
      <c r="B18" s="15">
        <v>10</v>
      </c>
      <c r="C18" s="23" t="s">
        <v>32</v>
      </c>
      <c r="D18" s="74" t="s">
        <v>65</v>
      </c>
      <c r="E18" s="74"/>
      <c r="F18" s="74"/>
      <c r="G18" s="74"/>
      <c r="H18" s="74"/>
      <c r="I18" s="75"/>
      <c r="J18" s="4">
        <v>80</v>
      </c>
      <c r="K18" s="4">
        <v>0</v>
      </c>
      <c r="L18" s="79"/>
      <c r="M18" s="4"/>
      <c r="N18" s="4"/>
      <c r="O18" s="19">
        <f t="shared" si="0"/>
        <v>16</v>
      </c>
      <c r="U18" s="1"/>
      <c r="V18" s="1"/>
      <c r="W18" s="1"/>
      <c r="X18" s="1"/>
      <c r="Y18" s="1"/>
    </row>
    <row r="19" spans="2:25">
      <c r="B19" s="15">
        <v>11</v>
      </c>
      <c r="C19" s="23" t="s">
        <v>33</v>
      </c>
      <c r="D19" s="74" t="s">
        <v>66</v>
      </c>
      <c r="E19" s="74"/>
      <c r="F19" s="74"/>
      <c r="G19" s="74"/>
      <c r="H19" s="74"/>
      <c r="I19" s="75"/>
      <c r="J19" s="4">
        <v>0</v>
      </c>
      <c r="K19" s="4">
        <v>70</v>
      </c>
      <c r="L19" s="79"/>
      <c r="M19" s="4"/>
      <c r="N19" s="4"/>
      <c r="O19" s="19">
        <f t="shared" si="0"/>
        <v>14</v>
      </c>
      <c r="U19" s="1"/>
      <c r="V19" s="1"/>
      <c r="W19" s="1"/>
      <c r="X19" s="1"/>
      <c r="Y19" s="1"/>
    </row>
    <row r="20" spans="2:25">
      <c r="B20" s="15">
        <v>12</v>
      </c>
      <c r="C20" s="23" t="s">
        <v>34</v>
      </c>
      <c r="D20" s="74" t="s">
        <v>67</v>
      </c>
      <c r="E20" s="74"/>
      <c r="F20" s="74"/>
      <c r="G20" s="74"/>
      <c r="H20" s="74"/>
      <c r="I20" s="75"/>
      <c r="J20" s="4">
        <v>0</v>
      </c>
      <c r="K20" s="4">
        <v>0</v>
      </c>
      <c r="L20" s="79"/>
      <c r="M20" s="4"/>
      <c r="N20" s="4"/>
      <c r="O20" s="19">
        <f t="shared" si="0"/>
        <v>0</v>
      </c>
      <c r="U20" s="1"/>
      <c r="V20" s="1"/>
      <c r="W20" s="1"/>
      <c r="X20" s="1"/>
      <c r="Y20" s="1"/>
    </row>
    <row r="21" spans="2:25">
      <c r="B21" s="15">
        <v>13</v>
      </c>
      <c r="C21" s="23" t="s">
        <v>35</v>
      </c>
      <c r="D21" s="74" t="s">
        <v>68</v>
      </c>
      <c r="E21" s="74"/>
      <c r="F21" s="74"/>
      <c r="G21" s="74"/>
      <c r="H21" s="74"/>
      <c r="I21" s="75"/>
      <c r="J21" s="4">
        <v>0</v>
      </c>
      <c r="K21" s="4">
        <v>75</v>
      </c>
      <c r="L21" s="79"/>
      <c r="M21" s="4"/>
      <c r="N21" s="4"/>
      <c r="O21" s="19">
        <f t="shared" si="0"/>
        <v>15</v>
      </c>
      <c r="U21" s="1"/>
      <c r="V21" s="1"/>
      <c r="W21" s="1"/>
      <c r="X21" s="1"/>
      <c r="Y21" s="1"/>
    </row>
    <row r="22" spans="2:25">
      <c r="B22" s="15">
        <v>14</v>
      </c>
      <c r="C22" s="23" t="s">
        <v>36</v>
      </c>
      <c r="D22" s="74" t="s">
        <v>69</v>
      </c>
      <c r="E22" s="74"/>
      <c r="F22" s="74"/>
      <c r="G22" s="74"/>
      <c r="H22" s="74"/>
      <c r="I22" s="75"/>
      <c r="J22" s="4">
        <v>70</v>
      </c>
      <c r="K22" s="4">
        <v>75</v>
      </c>
      <c r="L22" s="79"/>
      <c r="M22" s="4"/>
      <c r="N22" s="4"/>
      <c r="O22" s="19">
        <f t="shared" si="0"/>
        <v>29</v>
      </c>
      <c r="U22" s="1"/>
      <c r="V22" s="1"/>
      <c r="W22" s="1"/>
      <c r="X22" s="1"/>
      <c r="Y22" s="1"/>
    </row>
    <row r="23" spans="2:25">
      <c r="B23" s="15">
        <v>15</v>
      </c>
      <c r="C23" s="23" t="s">
        <v>37</v>
      </c>
      <c r="D23" s="74" t="s">
        <v>70</v>
      </c>
      <c r="E23" s="74"/>
      <c r="F23" s="74"/>
      <c r="G23" s="74"/>
      <c r="H23" s="74"/>
      <c r="I23" s="75"/>
      <c r="J23" s="4">
        <v>0</v>
      </c>
      <c r="K23" s="4">
        <v>70</v>
      </c>
      <c r="L23" s="79"/>
      <c r="M23" s="4"/>
      <c r="N23" s="4"/>
      <c r="O23" s="19">
        <f t="shared" si="0"/>
        <v>14</v>
      </c>
      <c r="U23" s="1"/>
      <c r="V23" s="1"/>
      <c r="W23" s="1"/>
      <c r="X23" s="1"/>
      <c r="Y23" s="1"/>
    </row>
    <row r="24" spans="2:25">
      <c r="B24" s="15">
        <v>16</v>
      </c>
      <c r="C24" s="23" t="s">
        <v>38</v>
      </c>
      <c r="D24" s="74" t="s">
        <v>71</v>
      </c>
      <c r="E24" s="74"/>
      <c r="F24" s="74"/>
      <c r="G24" s="74"/>
      <c r="H24" s="74"/>
      <c r="I24" s="75"/>
      <c r="J24" s="4">
        <v>80</v>
      </c>
      <c r="K24" s="4">
        <v>80</v>
      </c>
      <c r="L24" s="79"/>
      <c r="M24" s="4"/>
      <c r="N24" s="4"/>
      <c r="O24" s="19">
        <f t="shared" si="0"/>
        <v>32</v>
      </c>
      <c r="U24" s="1"/>
      <c r="V24" s="1"/>
      <c r="W24" s="1"/>
      <c r="X24" s="1"/>
      <c r="Y24" s="1"/>
    </row>
    <row r="25" spans="2:25">
      <c r="B25" s="15">
        <v>17</v>
      </c>
      <c r="C25" s="23" t="s">
        <v>39</v>
      </c>
      <c r="D25" s="74" t="s">
        <v>72</v>
      </c>
      <c r="E25" s="74"/>
      <c r="F25" s="74"/>
      <c r="G25" s="74"/>
      <c r="H25" s="74"/>
      <c r="I25" s="75"/>
      <c r="J25" s="4">
        <v>90</v>
      </c>
      <c r="K25" s="4">
        <v>90</v>
      </c>
      <c r="L25" s="79"/>
      <c r="M25" s="4"/>
      <c r="N25" s="4"/>
      <c r="O25" s="19">
        <f t="shared" si="0"/>
        <v>36</v>
      </c>
      <c r="U25" s="1"/>
      <c r="V25" s="1"/>
      <c r="W25" s="1"/>
      <c r="X25" s="1"/>
      <c r="Y25" s="1"/>
    </row>
    <row r="26" spans="2:25">
      <c r="B26" s="15">
        <v>18</v>
      </c>
      <c r="C26" s="23" t="s">
        <v>40</v>
      </c>
      <c r="D26" s="74" t="s">
        <v>73</v>
      </c>
      <c r="E26" s="74"/>
      <c r="F26" s="74"/>
      <c r="G26" s="74"/>
      <c r="H26" s="74"/>
      <c r="I26" s="75"/>
      <c r="J26" s="4">
        <v>80</v>
      </c>
      <c r="K26" s="4">
        <v>0</v>
      </c>
      <c r="L26" s="79"/>
      <c r="M26" s="4"/>
      <c r="N26" s="4"/>
      <c r="O26" s="19">
        <f t="shared" si="0"/>
        <v>16</v>
      </c>
      <c r="U26" s="1"/>
      <c r="V26" s="1"/>
      <c r="W26" s="1"/>
      <c r="X26" s="1"/>
      <c r="Y26" s="1"/>
    </row>
    <row r="27" spans="2:25">
      <c r="B27" s="15">
        <v>19</v>
      </c>
      <c r="C27" s="23" t="s">
        <v>41</v>
      </c>
      <c r="D27" s="74" t="s">
        <v>74</v>
      </c>
      <c r="E27" s="74"/>
      <c r="F27" s="74"/>
      <c r="G27" s="74"/>
      <c r="H27" s="74"/>
      <c r="I27" s="75"/>
      <c r="J27" s="4">
        <v>0</v>
      </c>
      <c r="K27" s="4">
        <v>75</v>
      </c>
      <c r="L27" s="79"/>
      <c r="M27" s="4"/>
      <c r="N27" s="4"/>
      <c r="O27" s="19">
        <f t="shared" si="0"/>
        <v>15</v>
      </c>
      <c r="U27" s="1"/>
      <c r="V27" s="1"/>
      <c r="W27" s="1"/>
      <c r="X27" s="1"/>
      <c r="Y27" s="1"/>
    </row>
    <row r="28" spans="2:25">
      <c r="B28" s="15">
        <v>20</v>
      </c>
      <c r="C28" s="23" t="s">
        <v>42</v>
      </c>
      <c r="D28" s="74" t="s">
        <v>75</v>
      </c>
      <c r="E28" s="74"/>
      <c r="F28" s="74"/>
      <c r="G28" s="74"/>
      <c r="H28" s="74"/>
      <c r="I28" s="75"/>
      <c r="J28" s="4">
        <v>0</v>
      </c>
      <c r="K28" s="4">
        <v>0</v>
      </c>
      <c r="L28" s="79"/>
      <c r="M28" s="4"/>
      <c r="N28" s="4"/>
      <c r="O28" s="19">
        <f t="shared" si="0"/>
        <v>0</v>
      </c>
      <c r="U28" s="1"/>
      <c r="V28" s="1"/>
      <c r="W28" s="1"/>
      <c r="X28" s="1"/>
      <c r="Y28" s="1"/>
    </row>
    <row r="29" spans="2:25">
      <c r="B29" s="15">
        <v>21</v>
      </c>
      <c r="C29" s="23" t="s">
        <v>43</v>
      </c>
      <c r="D29" s="74" t="s">
        <v>76</v>
      </c>
      <c r="E29" s="74"/>
      <c r="F29" s="74"/>
      <c r="G29" s="74"/>
      <c r="H29" s="74"/>
      <c r="I29" s="75"/>
      <c r="J29" s="4">
        <v>80</v>
      </c>
      <c r="K29" s="4">
        <v>0</v>
      </c>
      <c r="L29" s="79"/>
      <c r="M29" s="4"/>
      <c r="N29" s="4"/>
      <c r="O29" s="19">
        <f t="shared" si="0"/>
        <v>16</v>
      </c>
      <c r="U29" s="1"/>
      <c r="V29" s="1"/>
      <c r="W29" s="1"/>
      <c r="X29" s="1"/>
      <c r="Y29" s="1"/>
    </row>
    <row r="30" spans="2:25">
      <c r="B30" s="15">
        <v>22</v>
      </c>
      <c r="C30" s="23" t="s">
        <v>44</v>
      </c>
      <c r="D30" s="74" t="s">
        <v>77</v>
      </c>
      <c r="E30" s="74"/>
      <c r="F30" s="74"/>
      <c r="G30" s="74"/>
      <c r="H30" s="74"/>
      <c r="I30" s="75"/>
      <c r="J30" s="4">
        <v>90</v>
      </c>
      <c r="K30" s="4">
        <v>90</v>
      </c>
      <c r="L30" s="79"/>
      <c r="M30" s="4"/>
      <c r="N30" s="4"/>
      <c r="O30" s="19">
        <f t="shared" si="0"/>
        <v>36</v>
      </c>
      <c r="U30" s="1"/>
      <c r="V30" s="1"/>
      <c r="W30" s="1"/>
      <c r="X30" s="1"/>
      <c r="Y30" s="1"/>
    </row>
    <row r="31" spans="2:25">
      <c r="B31" s="15">
        <v>23</v>
      </c>
      <c r="C31" s="23" t="s">
        <v>45</v>
      </c>
      <c r="D31" s="74" t="s">
        <v>78</v>
      </c>
      <c r="E31" s="74"/>
      <c r="F31" s="74"/>
      <c r="G31" s="74"/>
      <c r="H31" s="74"/>
      <c r="I31" s="75"/>
      <c r="J31" s="4">
        <v>0</v>
      </c>
      <c r="K31" s="4">
        <v>75</v>
      </c>
      <c r="L31" s="4"/>
      <c r="M31" s="4"/>
      <c r="N31" s="4"/>
      <c r="O31" s="19">
        <f t="shared" si="0"/>
        <v>15</v>
      </c>
      <c r="U31" s="1"/>
      <c r="V31" s="1"/>
      <c r="W31" s="1"/>
      <c r="X31" s="1"/>
      <c r="Y31" s="1"/>
    </row>
    <row r="32" spans="2:25">
      <c r="B32" s="15">
        <v>24</v>
      </c>
      <c r="C32" s="23" t="s">
        <v>46</v>
      </c>
      <c r="D32" s="74" t="s">
        <v>79</v>
      </c>
      <c r="E32" s="74"/>
      <c r="F32" s="74"/>
      <c r="G32" s="74"/>
      <c r="H32" s="74"/>
      <c r="I32" s="75"/>
      <c r="J32" s="4">
        <v>0</v>
      </c>
      <c r="K32" s="4">
        <v>75</v>
      </c>
      <c r="L32" s="4"/>
      <c r="M32" s="4"/>
      <c r="N32" s="4"/>
      <c r="O32" s="19">
        <f t="shared" si="0"/>
        <v>15</v>
      </c>
      <c r="U32" s="1"/>
      <c r="V32" s="1"/>
      <c r="W32" s="1"/>
      <c r="X32" s="1"/>
      <c r="Y32" s="1"/>
    </row>
    <row r="33" spans="2:25">
      <c r="B33" s="15">
        <v>25</v>
      </c>
      <c r="C33" s="23" t="s">
        <v>47</v>
      </c>
      <c r="D33" s="74" t="s">
        <v>80</v>
      </c>
      <c r="E33" s="74"/>
      <c r="F33" s="74"/>
      <c r="G33" s="74"/>
      <c r="H33" s="74"/>
      <c r="I33" s="75"/>
      <c r="J33" s="4">
        <v>80</v>
      </c>
      <c r="K33" s="4">
        <v>75</v>
      </c>
      <c r="L33" s="4"/>
      <c r="M33" s="4"/>
      <c r="N33" s="4"/>
      <c r="O33" s="19">
        <f t="shared" si="0"/>
        <v>31</v>
      </c>
      <c r="U33" s="1"/>
      <c r="V33" s="1"/>
      <c r="W33" s="1"/>
      <c r="X33" s="1"/>
      <c r="Y33" s="1"/>
    </row>
    <row r="34" spans="2:25">
      <c r="B34" s="15">
        <v>26</v>
      </c>
      <c r="C34" s="23" t="s">
        <v>48</v>
      </c>
      <c r="D34" s="74" t="s">
        <v>81</v>
      </c>
      <c r="E34" s="74"/>
      <c r="F34" s="74"/>
      <c r="G34" s="74"/>
      <c r="H34" s="74"/>
      <c r="I34" s="75"/>
      <c r="J34" s="4">
        <v>75</v>
      </c>
      <c r="K34" s="4">
        <v>75</v>
      </c>
      <c r="L34" s="4"/>
      <c r="M34" s="4"/>
      <c r="N34" s="4"/>
      <c r="O34" s="19">
        <f t="shared" si="0"/>
        <v>30</v>
      </c>
      <c r="U34" s="1"/>
      <c r="V34" s="1"/>
      <c r="W34" s="1"/>
      <c r="X34" s="1"/>
      <c r="Y34" s="1"/>
    </row>
    <row r="35" spans="2:25">
      <c r="B35" s="15">
        <v>27</v>
      </c>
      <c r="C35" s="23" t="s">
        <v>49</v>
      </c>
      <c r="D35" s="74" t="s">
        <v>82</v>
      </c>
      <c r="E35" s="74"/>
      <c r="F35" s="74"/>
      <c r="G35" s="74"/>
      <c r="H35" s="74"/>
      <c r="I35" s="75"/>
      <c r="J35" s="4">
        <v>80</v>
      </c>
      <c r="K35" s="4">
        <v>70</v>
      </c>
      <c r="L35" s="4"/>
      <c r="M35" s="4"/>
      <c r="N35" s="4"/>
      <c r="O35" s="19">
        <f t="shared" si="0"/>
        <v>30</v>
      </c>
      <c r="U35" s="1"/>
      <c r="V35" s="1"/>
      <c r="W35" s="1"/>
      <c r="X35" s="1"/>
      <c r="Y35" s="1"/>
    </row>
    <row r="36" spans="2:25">
      <c r="B36" s="15">
        <v>28</v>
      </c>
      <c r="C36" s="23" t="s">
        <v>50</v>
      </c>
      <c r="D36" s="74" t="s">
        <v>83</v>
      </c>
      <c r="E36" s="74"/>
      <c r="F36" s="74"/>
      <c r="G36" s="74"/>
      <c r="H36" s="74"/>
      <c r="I36" s="75"/>
      <c r="J36" s="4">
        <v>80</v>
      </c>
      <c r="K36" s="4">
        <v>75</v>
      </c>
      <c r="L36" s="4"/>
      <c r="M36" s="4"/>
      <c r="N36" s="4"/>
      <c r="O36" s="19">
        <f t="shared" si="0"/>
        <v>31</v>
      </c>
      <c r="U36" s="1"/>
      <c r="V36" s="1"/>
      <c r="W36" s="1"/>
      <c r="X36" s="1"/>
      <c r="Y36" s="1"/>
    </row>
    <row r="37" spans="2:25">
      <c r="B37" s="15">
        <v>29</v>
      </c>
      <c r="C37" s="23" t="s">
        <v>51</v>
      </c>
      <c r="D37" s="74" t="s">
        <v>84</v>
      </c>
      <c r="E37" s="74"/>
      <c r="F37" s="74"/>
      <c r="G37" s="74"/>
      <c r="H37" s="74"/>
      <c r="I37" s="75"/>
      <c r="J37" s="4">
        <v>80</v>
      </c>
      <c r="K37" s="4">
        <v>80</v>
      </c>
      <c r="L37" s="4"/>
      <c r="M37" s="4"/>
      <c r="N37" s="4"/>
      <c r="O37" s="19">
        <f t="shared" si="0"/>
        <v>32</v>
      </c>
      <c r="U37" s="1"/>
      <c r="V37" s="1"/>
      <c r="W37" s="1"/>
      <c r="X37" s="1"/>
      <c r="Y37" s="1"/>
    </row>
    <row r="38" spans="2:25">
      <c r="B38" s="15">
        <v>30</v>
      </c>
      <c r="C38" s="23" t="s">
        <v>52</v>
      </c>
      <c r="D38" s="74" t="s">
        <v>85</v>
      </c>
      <c r="E38" s="74"/>
      <c r="F38" s="74"/>
      <c r="G38" s="74"/>
      <c r="H38" s="74"/>
      <c r="I38" s="75"/>
      <c r="J38" s="4">
        <v>0</v>
      </c>
      <c r="K38" s="4">
        <v>75</v>
      </c>
      <c r="L38" s="4"/>
      <c r="M38" s="4"/>
      <c r="N38" s="4"/>
      <c r="O38" s="19">
        <f t="shared" si="0"/>
        <v>15</v>
      </c>
      <c r="U38" s="1"/>
      <c r="V38" s="1"/>
      <c r="W38" s="1"/>
      <c r="X38" s="1"/>
      <c r="Y38" s="1"/>
    </row>
    <row r="39" spans="2:25">
      <c r="B39" s="15">
        <v>31</v>
      </c>
      <c r="C39" s="23" t="s">
        <v>53</v>
      </c>
      <c r="D39" s="74" t="s">
        <v>86</v>
      </c>
      <c r="E39" s="74"/>
      <c r="F39" s="74"/>
      <c r="G39" s="74"/>
      <c r="H39" s="74"/>
      <c r="I39" s="75"/>
      <c r="J39" s="4">
        <v>0</v>
      </c>
      <c r="K39" s="4">
        <v>70</v>
      </c>
      <c r="L39" s="4"/>
      <c r="M39" s="4"/>
      <c r="N39" s="4"/>
      <c r="O39" s="19">
        <f t="shared" si="0"/>
        <v>14</v>
      </c>
      <c r="U39" s="1"/>
      <c r="V39" s="1"/>
      <c r="W39" s="1"/>
      <c r="X39" s="1"/>
      <c r="Y39" s="1"/>
    </row>
    <row r="40" spans="2:25">
      <c r="B40" s="15">
        <v>32</v>
      </c>
      <c r="C40" s="23" t="s">
        <v>54</v>
      </c>
      <c r="D40" s="74" t="s">
        <v>87</v>
      </c>
      <c r="E40" s="74"/>
      <c r="F40" s="74"/>
      <c r="G40" s="74"/>
      <c r="H40" s="74"/>
      <c r="I40" s="75"/>
      <c r="J40" s="4">
        <v>90</v>
      </c>
      <c r="K40" s="4">
        <v>85</v>
      </c>
      <c r="L40" s="4"/>
      <c r="M40" s="4"/>
      <c r="N40" s="4"/>
      <c r="O40" s="19">
        <f t="shared" si="0"/>
        <v>35</v>
      </c>
      <c r="U40" s="1"/>
      <c r="V40" s="1"/>
      <c r="W40" s="1"/>
      <c r="X40" s="1"/>
      <c r="Y40" s="1"/>
    </row>
    <row r="41" spans="2:25">
      <c r="B41" s="15">
        <v>33</v>
      </c>
      <c r="C41" s="23" t="s">
        <v>55</v>
      </c>
      <c r="D41" s="74" t="s">
        <v>88</v>
      </c>
      <c r="E41" s="74"/>
      <c r="F41" s="74"/>
      <c r="G41" s="74"/>
      <c r="H41" s="74"/>
      <c r="I41" s="75"/>
      <c r="J41" s="4">
        <v>0</v>
      </c>
      <c r="K41" s="4">
        <v>0</v>
      </c>
      <c r="L41" s="4"/>
      <c r="M41" s="4"/>
      <c r="N41" s="4"/>
      <c r="O41" s="19">
        <f t="shared" si="0"/>
        <v>0</v>
      </c>
      <c r="U41" s="1"/>
      <c r="V41" s="1"/>
      <c r="W41" s="1"/>
      <c r="X41" s="1"/>
      <c r="Y41" s="1"/>
    </row>
    <row r="42" spans="2:25">
      <c r="B42" s="15">
        <v>34</v>
      </c>
      <c r="C42" s="23" t="s">
        <v>56</v>
      </c>
      <c r="D42" s="74" t="s">
        <v>89</v>
      </c>
      <c r="E42" s="74"/>
      <c r="F42" s="74"/>
      <c r="G42" s="74"/>
      <c r="H42" s="74"/>
      <c r="I42" s="75"/>
      <c r="J42" s="4">
        <v>75</v>
      </c>
      <c r="K42" s="4">
        <v>75</v>
      </c>
      <c r="L42" s="4"/>
      <c r="M42" s="4"/>
      <c r="N42" s="4"/>
      <c r="O42" s="19">
        <f t="shared" si="0"/>
        <v>30</v>
      </c>
      <c r="U42" s="1"/>
      <c r="V42" s="1"/>
      <c r="W42" s="1"/>
      <c r="X42" s="1"/>
      <c r="Y42" s="1"/>
    </row>
    <row r="43" spans="2:25">
      <c r="C43" s="53"/>
      <c r="D43" s="53"/>
      <c r="E43" s="1"/>
      <c r="H43" s="58" t="s">
        <v>16</v>
      </c>
      <c r="I43" s="58"/>
      <c r="J43" s="8">
        <f>COUNTIF(J9:J42,"&gt;=70")</f>
        <v>18</v>
      </c>
      <c r="K43" s="8">
        <f>COUNTIF(K9:K42,"&gt;=70")</f>
        <v>24</v>
      </c>
      <c r="L43" s="8"/>
      <c r="M43" s="8"/>
      <c r="N43" s="8"/>
      <c r="O43" s="12">
        <f>COUNTIF(O9:O23,"&gt;=70")</f>
        <v>0</v>
      </c>
    </row>
    <row r="44" spans="2:25">
      <c r="C44" s="53"/>
      <c r="D44" s="53"/>
      <c r="E44" s="6"/>
      <c r="H44" s="57" t="s">
        <v>17</v>
      </c>
      <c r="I44" s="57"/>
      <c r="J44" s="9">
        <f>COUNTIF(J9:J42,"&lt;70")</f>
        <v>16</v>
      </c>
      <c r="K44" s="9">
        <f>COUNTIF(K9:K42,"&lt;70")</f>
        <v>10</v>
      </c>
      <c r="L44" s="9"/>
      <c r="M44" s="9"/>
      <c r="N44" s="9"/>
      <c r="O44" s="9">
        <f>COUNTIF(O9:O42,"&lt;70")</f>
        <v>34</v>
      </c>
    </row>
    <row r="45" spans="2:25">
      <c r="C45" s="53"/>
      <c r="D45" s="53"/>
      <c r="E45" s="53"/>
      <c r="H45" s="57" t="s">
        <v>18</v>
      </c>
      <c r="I45" s="57"/>
      <c r="J45" s="9">
        <f>COUNT(J9:J42)</f>
        <v>34</v>
      </c>
      <c r="K45" s="9">
        <f>COUNT(K9:K42)</f>
        <v>34</v>
      </c>
      <c r="L45" s="9"/>
      <c r="M45" s="9"/>
      <c r="N45" s="9"/>
      <c r="O45" s="9">
        <f>COUNT(O9:O42)</f>
        <v>34</v>
      </c>
    </row>
    <row r="46" spans="2:25">
      <c r="C46" s="53"/>
      <c r="D46" s="53"/>
      <c r="E46" s="1"/>
      <c r="H46" s="54" t="s">
        <v>13</v>
      </c>
      <c r="I46" s="54"/>
      <c r="J46" s="10">
        <f>J43/J45</f>
        <v>0.52941176470588236</v>
      </c>
      <c r="K46" s="10">
        <f>K43/K45</f>
        <v>0.70588235294117652</v>
      </c>
      <c r="L46" s="11"/>
      <c r="M46" s="11"/>
      <c r="N46" s="11"/>
      <c r="O46" s="11">
        <f t="shared" ref="O46" si="1">O43/O45</f>
        <v>0</v>
      </c>
    </row>
    <row r="47" spans="2:25">
      <c r="C47" s="53"/>
      <c r="D47" s="53"/>
      <c r="E47" s="1"/>
      <c r="H47" s="54" t="s">
        <v>14</v>
      </c>
      <c r="I47" s="54"/>
      <c r="J47" s="10">
        <f>J44/J45</f>
        <v>0.47058823529411764</v>
      </c>
      <c r="K47" s="10">
        <f>K44/K45</f>
        <v>0.29411764705882354</v>
      </c>
      <c r="L47" s="11"/>
      <c r="M47" s="11"/>
      <c r="N47" s="11"/>
      <c r="O47" s="11">
        <f t="shared" ref="O47" si="2">O44/O45</f>
        <v>1</v>
      </c>
    </row>
    <row r="48" spans="2:25">
      <c r="C48" s="53"/>
      <c r="D48" s="53"/>
      <c r="E48" s="6"/>
    </row>
    <row r="49" spans="3:14">
      <c r="C49" s="1"/>
      <c r="D49" s="1"/>
      <c r="E49" s="6"/>
    </row>
    <row r="50" spans="3:14">
      <c r="C50" s="1"/>
      <c r="D50" s="1"/>
      <c r="E50" s="6"/>
    </row>
    <row r="51" spans="3:14">
      <c r="C51" s="1"/>
      <c r="D51" s="1"/>
      <c r="E51" s="6"/>
    </row>
    <row r="52" spans="3:14">
      <c r="J52" s="55" t="s">
        <v>21</v>
      </c>
      <c r="K52" s="55"/>
      <c r="L52" s="55"/>
      <c r="M52" s="55"/>
      <c r="N52" s="55"/>
    </row>
    <row r="53" spans="3:14">
      <c r="J53" s="56" t="s">
        <v>15</v>
      </c>
      <c r="K53" s="56"/>
      <c r="L53" s="56"/>
      <c r="M53" s="56"/>
      <c r="N53" s="56"/>
    </row>
  </sheetData>
  <mergeCells count="55">
    <mergeCell ref="C48:D48"/>
    <mergeCell ref="J52:N52"/>
    <mergeCell ref="J53:N53"/>
    <mergeCell ref="C45:E45"/>
    <mergeCell ref="H45:I45"/>
    <mergeCell ref="C46:D46"/>
    <mergeCell ref="H46:I46"/>
    <mergeCell ref="C47:D47"/>
    <mergeCell ref="H47:I47"/>
    <mergeCell ref="C44:D44"/>
    <mergeCell ref="H44:I44"/>
    <mergeCell ref="D21:I21"/>
    <mergeCell ref="D22:I22"/>
    <mergeCell ref="D23:I23"/>
    <mergeCell ref="D24:I24"/>
    <mergeCell ref="D41:I41"/>
    <mergeCell ref="D42:I42"/>
    <mergeCell ref="C43:D43"/>
    <mergeCell ref="H43:I43"/>
    <mergeCell ref="D25:I25"/>
    <mergeCell ref="D26:I26"/>
    <mergeCell ref="D27:I27"/>
    <mergeCell ref="D28:I28"/>
    <mergeCell ref="D29:I29"/>
    <mergeCell ref="D30:I30"/>
    <mergeCell ref="D20:I20"/>
    <mergeCell ref="D8:I8"/>
    <mergeCell ref="D9:I9"/>
    <mergeCell ref="D11:I11"/>
    <mergeCell ref="D12:I12"/>
    <mergeCell ref="D13:I13"/>
    <mergeCell ref="D14:I14"/>
    <mergeCell ref="D15:I15"/>
    <mergeCell ref="D16:I16"/>
    <mergeCell ref="D17:I17"/>
    <mergeCell ref="D18:I18"/>
    <mergeCell ref="D19:I19"/>
    <mergeCell ref="D6:G6"/>
    <mergeCell ref="I6:J6"/>
    <mergeCell ref="K6:N6"/>
    <mergeCell ref="B2:N2"/>
    <mergeCell ref="C3:N3"/>
    <mergeCell ref="D4:G4"/>
    <mergeCell ref="J4:K4"/>
    <mergeCell ref="N4:O4"/>
    <mergeCell ref="D31:I31"/>
    <mergeCell ref="D32:I32"/>
    <mergeCell ref="D33:I33"/>
    <mergeCell ref="D34:I34"/>
    <mergeCell ref="D35:I35"/>
    <mergeCell ref="D36:I36"/>
    <mergeCell ref="D37:I37"/>
    <mergeCell ref="D38:I38"/>
    <mergeCell ref="D39:I39"/>
    <mergeCell ref="D40:I40"/>
  </mergeCells>
  <pageMargins left="0.7" right="0.7" top="0.75" bottom="0.75" header="0.3" footer="0.3"/>
  <pageSetup scale="7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FB8059-1529-42AE-A4B7-F0B5F819D549}">
  <dimension ref="B2:Y54"/>
  <sheetViews>
    <sheetView tabSelected="1" zoomScale="140" zoomScaleNormal="140" workbookViewId="0">
      <selection activeCell="L41" sqref="L41"/>
    </sheetView>
  </sheetViews>
  <sheetFormatPr baseColWidth="10" defaultRowHeight="14.6"/>
  <cols>
    <col min="1" max="1" width="1.3046875" customWidth="1"/>
    <col min="2" max="2" width="5" customWidth="1"/>
    <col min="3" max="3" width="10.84375" customWidth="1"/>
    <col min="4" max="9" width="7.69140625" customWidth="1"/>
    <col min="10" max="10" width="7.15234375" customWidth="1"/>
    <col min="11" max="11" width="8.15234375" customWidth="1"/>
    <col min="12" max="12" width="5.69140625" customWidth="1"/>
    <col min="13" max="13" width="6.3828125" customWidth="1"/>
    <col min="14" max="14" width="5.69140625" customWidth="1"/>
    <col min="15" max="15" width="8.69140625" customWidth="1"/>
    <col min="16" max="17" width="5.69140625" customWidth="1"/>
  </cols>
  <sheetData>
    <row r="2" spans="2:25" ht="15.9">
      <c r="B2" s="69" t="s">
        <v>22</v>
      </c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2"/>
      <c r="P2" s="2"/>
    </row>
    <row r="3" spans="2:25">
      <c r="C3" s="70" t="s">
        <v>8</v>
      </c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1"/>
      <c r="P3" s="1"/>
    </row>
    <row r="4" spans="2:25">
      <c r="C4" t="s">
        <v>0</v>
      </c>
      <c r="D4" s="71" t="s">
        <v>23</v>
      </c>
      <c r="E4" s="71"/>
      <c r="F4" s="71"/>
      <c r="G4" s="71"/>
      <c r="I4" t="s">
        <v>1</v>
      </c>
      <c r="J4" s="72" t="s">
        <v>181</v>
      </c>
      <c r="K4" s="72"/>
      <c r="M4" t="s">
        <v>2</v>
      </c>
      <c r="N4" s="76">
        <v>45954</v>
      </c>
      <c r="O4" s="76"/>
    </row>
    <row r="5" spans="2:25" ht="6.75" customHeight="1">
      <c r="D5" s="5"/>
      <c r="E5" s="5"/>
      <c r="F5" s="5"/>
      <c r="G5" s="5"/>
    </row>
    <row r="6" spans="2:25">
      <c r="C6" t="s">
        <v>3</v>
      </c>
      <c r="D6" s="72" t="s">
        <v>128</v>
      </c>
      <c r="E6" s="72"/>
      <c r="F6" s="72"/>
      <c r="G6" s="72"/>
      <c r="I6" s="53" t="s">
        <v>19</v>
      </c>
      <c r="J6" s="53"/>
      <c r="K6" s="73" t="s">
        <v>21</v>
      </c>
      <c r="L6" s="73"/>
      <c r="M6" s="73"/>
      <c r="N6" s="73"/>
    </row>
    <row r="7" spans="2:25" ht="11.25" customHeight="1"/>
    <row r="8" spans="2:25">
      <c r="B8" s="3" t="s">
        <v>4</v>
      </c>
      <c r="C8" s="3" t="s">
        <v>6</v>
      </c>
      <c r="D8" s="68" t="s">
        <v>5</v>
      </c>
      <c r="E8" s="68"/>
      <c r="F8" s="68"/>
      <c r="G8" s="68"/>
      <c r="H8" s="68"/>
      <c r="I8" s="68"/>
      <c r="J8" s="4" t="s">
        <v>7</v>
      </c>
      <c r="K8" s="4" t="s">
        <v>9</v>
      </c>
      <c r="L8" s="4" t="s">
        <v>10</v>
      </c>
      <c r="M8" s="4" t="s">
        <v>11</v>
      </c>
      <c r="N8" s="4" t="s">
        <v>12</v>
      </c>
      <c r="O8" s="7" t="s">
        <v>20</v>
      </c>
    </row>
    <row r="9" spans="2:25">
      <c r="B9" s="21">
        <v>1</v>
      </c>
      <c r="C9" s="45" t="s">
        <v>90</v>
      </c>
      <c r="D9" s="46" t="s">
        <v>109</v>
      </c>
      <c r="E9" s="52"/>
      <c r="F9" s="52"/>
      <c r="G9" s="52"/>
      <c r="H9" s="29"/>
      <c r="I9" s="30"/>
      <c r="J9" s="4">
        <v>80</v>
      </c>
      <c r="K9" s="4">
        <v>0</v>
      </c>
      <c r="L9" s="4"/>
      <c r="M9" s="4"/>
      <c r="N9" s="4"/>
      <c r="O9" s="19">
        <f t="shared" ref="O9:O43" si="0">SUM(J9:N9)/5</f>
        <v>16</v>
      </c>
      <c r="U9" s="1"/>
      <c r="V9" s="1"/>
      <c r="W9" s="1"/>
      <c r="X9" s="1"/>
      <c r="Y9" s="1"/>
    </row>
    <row r="10" spans="2:25">
      <c r="B10" s="15">
        <v>2</v>
      </c>
      <c r="C10" s="47" t="s">
        <v>182</v>
      </c>
      <c r="D10" s="48" t="s">
        <v>198</v>
      </c>
      <c r="E10" s="49"/>
      <c r="F10" s="49"/>
      <c r="G10" s="49"/>
      <c r="H10" s="41"/>
      <c r="I10" s="42"/>
      <c r="J10" s="4">
        <v>85</v>
      </c>
      <c r="K10" s="4">
        <v>75</v>
      </c>
      <c r="L10" s="4"/>
      <c r="M10" s="4"/>
      <c r="N10" s="4"/>
      <c r="O10" s="19">
        <f t="shared" si="0"/>
        <v>32</v>
      </c>
      <c r="U10" s="1"/>
      <c r="V10" s="1"/>
      <c r="W10" s="1"/>
      <c r="X10" s="1"/>
      <c r="Y10" s="1"/>
    </row>
    <row r="11" spans="2:25">
      <c r="B11" s="15">
        <v>3</v>
      </c>
      <c r="C11" s="47" t="s">
        <v>183</v>
      </c>
      <c r="D11" s="48" t="s">
        <v>199</v>
      </c>
      <c r="E11" s="49"/>
      <c r="F11" s="49"/>
      <c r="G11" s="49"/>
      <c r="H11" s="41"/>
      <c r="I11" s="42"/>
      <c r="J11" s="4">
        <v>85</v>
      </c>
      <c r="K11" s="4">
        <v>0</v>
      </c>
      <c r="L11" s="4"/>
      <c r="M11" s="4"/>
      <c r="N11" s="4"/>
      <c r="O11" s="19">
        <f t="shared" si="0"/>
        <v>17</v>
      </c>
      <c r="U11" s="1"/>
      <c r="V11" s="1"/>
      <c r="W11" s="1"/>
      <c r="X11" s="1"/>
      <c r="Y11" s="1"/>
    </row>
    <row r="12" spans="2:25">
      <c r="B12" s="15">
        <v>4</v>
      </c>
      <c r="C12" s="47" t="s">
        <v>91</v>
      </c>
      <c r="D12" s="48" t="s">
        <v>110</v>
      </c>
      <c r="E12" s="49"/>
      <c r="F12" s="49"/>
      <c r="G12" s="49"/>
      <c r="H12" s="41"/>
      <c r="I12" s="42"/>
      <c r="J12" s="4">
        <v>85</v>
      </c>
      <c r="K12" s="4">
        <v>75</v>
      </c>
      <c r="L12" s="4"/>
      <c r="M12" s="4"/>
      <c r="N12" s="4"/>
      <c r="O12" s="19">
        <f t="shared" si="0"/>
        <v>32</v>
      </c>
      <c r="U12" s="1"/>
      <c r="V12" s="1"/>
      <c r="W12" s="1"/>
      <c r="X12" s="1"/>
      <c r="Y12" s="1"/>
    </row>
    <row r="13" spans="2:25">
      <c r="B13" s="15">
        <v>5</v>
      </c>
      <c r="C13" s="47" t="s">
        <v>92</v>
      </c>
      <c r="D13" s="48" t="s">
        <v>111</v>
      </c>
      <c r="E13" s="49"/>
      <c r="F13" s="49"/>
      <c r="G13" s="49"/>
      <c r="H13" s="41"/>
      <c r="I13" s="42"/>
      <c r="J13" s="4">
        <v>95</v>
      </c>
      <c r="K13" s="4">
        <v>90</v>
      </c>
      <c r="L13" s="4"/>
      <c r="M13" s="4"/>
      <c r="N13" s="4"/>
      <c r="O13" s="19">
        <f t="shared" si="0"/>
        <v>37</v>
      </c>
      <c r="U13" s="1"/>
      <c r="V13" s="1"/>
      <c r="W13" s="1"/>
      <c r="X13" s="1"/>
      <c r="Y13" s="1"/>
    </row>
    <row r="14" spans="2:25">
      <c r="B14" s="15">
        <v>6</v>
      </c>
      <c r="C14" s="47" t="s">
        <v>184</v>
      </c>
      <c r="D14" s="48" t="s">
        <v>200</v>
      </c>
      <c r="E14" s="49"/>
      <c r="F14" s="49"/>
      <c r="G14" s="49"/>
      <c r="H14" s="41"/>
      <c r="I14" s="42"/>
      <c r="J14" s="4">
        <v>95</v>
      </c>
      <c r="K14" s="4">
        <v>75</v>
      </c>
      <c r="L14" s="4"/>
      <c r="M14" s="4"/>
      <c r="N14" s="4"/>
      <c r="O14" s="19">
        <f t="shared" si="0"/>
        <v>34</v>
      </c>
      <c r="U14" s="1"/>
      <c r="V14" s="1"/>
      <c r="W14" s="1"/>
      <c r="X14" s="1"/>
      <c r="Y14" s="1"/>
    </row>
    <row r="15" spans="2:25">
      <c r="B15" s="15">
        <v>7</v>
      </c>
      <c r="C15" s="47" t="s">
        <v>93</v>
      </c>
      <c r="D15" s="48" t="s">
        <v>112</v>
      </c>
      <c r="E15" s="49"/>
      <c r="F15" s="49"/>
      <c r="G15" s="49"/>
      <c r="H15" s="41"/>
      <c r="I15" s="42"/>
      <c r="J15" s="4">
        <v>100</v>
      </c>
      <c r="K15" s="4">
        <v>90</v>
      </c>
      <c r="L15" s="4"/>
      <c r="M15" s="4"/>
      <c r="N15" s="4"/>
      <c r="O15" s="19">
        <f t="shared" si="0"/>
        <v>38</v>
      </c>
      <c r="U15" s="1"/>
      <c r="V15" s="1"/>
      <c r="W15" s="1"/>
      <c r="X15" s="1"/>
      <c r="Y15" s="1"/>
    </row>
    <row r="16" spans="2:25">
      <c r="B16" s="15">
        <v>8</v>
      </c>
      <c r="C16" s="47" t="s">
        <v>185</v>
      </c>
      <c r="D16" s="48" t="s">
        <v>201</v>
      </c>
      <c r="E16" s="49"/>
      <c r="F16" s="49"/>
      <c r="G16" s="49"/>
      <c r="H16" s="41"/>
      <c r="I16" s="42"/>
      <c r="J16" s="4">
        <v>80</v>
      </c>
      <c r="K16" s="4">
        <v>0</v>
      </c>
      <c r="L16" s="4"/>
      <c r="M16" s="4"/>
      <c r="N16" s="4"/>
      <c r="O16" s="19">
        <f t="shared" si="0"/>
        <v>16</v>
      </c>
      <c r="U16" s="1"/>
      <c r="V16" s="1"/>
      <c r="W16" s="1"/>
      <c r="X16" s="1"/>
      <c r="Y16" s="1"/>
    </row>
    <row r="17" spans="2:25">
      <c r="B17" s="15">
        <v>9</v>
      </c>
      <c r="C17" s="47" t="s">
        <v>186</v>
      </c>
      <c r="D17" s="48" t="s">
        <v>202</v>
      </c>
      <c r="E17" s="49"/>
      <c r="F17" s="49"/>
      <c r="G17" s="49"/>
      <c r="H17" s="41"/>
      <c r="I17" s="42"/>
      <c r="J17" s="4">
        <v>80</v>
      </c>
      <c r="K17" s="4">
        <v>0</v>
      </c>
      <c r="L17" s="4"/>
      <c r="M17" s="4"/>
      <c r="N17" s="4"/>
      <c r="O17" s="19">
        <f t="shared" si="0"/>
        <v>16</v>
      </c>
      <c r="U17" s="1"/>
      <c r="V17" s="1"/>
      <c r="W17" s="1"/>
      <c r="X17" s="1"/>
      <c r="Y17" s="1"/>
    </row>
    <row r="18" spans="2:25">
      <c r="B18" s="15">
        <v>10</v>
      </c>
      <c r="C18" s="47" t="s">
        <v>187</v>
      </c>
      <c r="D18" s="48" t="s">
        <v>203</v>
      </c>
      <c r="E18" s="49"/>
      <c r="F18" s="49"/>
      <c r="G18" s="49"/>
      <c r="H18" s="41"/>
      <c r="I18" s="42"/>
      <c r="J18" s="4">
        <v>85</v>
      </c>
      <c r="K18" s="4">
        <v>0</v>
      </c>
      <c r="L18" s="4"/>
      <c r="M18" s="4"/>
      <c r="N18" s="4"/>
      <c r="O18" s="19">
        <f t="shared" si="0"/>
        <v>17</v>
      </c>
      <c r="U18" s="1"/>
      <c r="V18" s="1"/>
      <c r="W18" s="1"/>
      <c r="X18" s="1"/>
      <c r="Y18" s="1"/>
    </row>
    <row r="19" spans="2:25">
      <c r="B19" s="15">
        <v>11</v>
      </c>
      <c r="C19" s="47" t="s">
        <v>94</v>
      </c>
      <c r="D19" s="48" t="s">
        <v>113</v>
      </c>
      <c r="E19" s="49"/>
      <c r="F19" s="49"/>
      <c r="G19" s="49"/>
      <c r="H19" s="41"/>
      <c r="I19" s="42"/>
      <c r="J19" s="4">
        <v>90</v>
      </c>
      <c r="K19" s="4">
        <v>75</v>
      </c>
      <c r="L19" s="4"/>
      <c r="M19" s="4"/>
      <c r="N19" s="4"/>
      <c r="O19" s="19">
        <f t="shared" si="0"/>
        <v>33</v>
      </c>
      <c r="U19" s="1"/>
      <c r="V19" s="1"/>
      <c r="W19" s="1"/>
      <c r="X19" s="1"/>
      <c r="Y19" s="1"/>
    </row>
    <row r="20" spans="2:25">
      <c r="B20" s="15">
        <v>12</v>
      </c>
      <c r="C20" s="47" t="s">
        <v>95</v>
      </c>
      <c r="D20" s="48" t="s">
        <v>114</v>
      </c>
      <c r="E20" s="49"/>
      <c r="F20" s="49"/>
      <c r="G20" s="49"/>
      <c r="H20" s="41"/>
      <c r="I20" s="42"/>
      <c r="J20" s="4">
        <v>95</v>
      </c>
      <c r="K20" s="4">
        <v>90</v>
      </c>
      <c r="L20" s="4"/>
      <c r="M20" s="4"/>
      <c r="N20" s="4"/>
      <c r="O20" s="19">
        <f t="shared" si="0"/>
        <v>37</v>
      </c>
      <c r="U20" s="1"/>
      <c r="V20" s="1"/>
      <c r="W20" s="1"/>
      <c r="X20" s="1"/>
      <c r="Y20" s="1"/>
    </row>
    <row r="21" spans="2:25">
      <c r="B21" s="15">
        <v>13</v>
      </c>
      <c r="C21" s="47" t="s">
        <v>96</v>
      </c>
      <c r="D21" s="48" t="s">
        <v>115</v>
      </c>
      <c r="E21" s="49"/>
      <c r="F21" s="49"/>
      <c r="G21" s="49"/>
      <c r="H21" s="41"/>
      <c r="I21" s="42"/>
      <c r="J21" s="4">
        <v>90</v>
      </c>
      <c r="K21" s="4">
        <v>85</v>
      </c>
      <c r="L21" s="4"/>
      <c r="M21" s="4"/>
      <c r="N21" s="4"/>
      <c r="O21" s="19">
        <f t="shared" si="0"/>
        <v>35</v>
      </c>
      <c r="U21" s="1"/>
      <c r="V21" s="1"/>
      <c r="W21" s="1"/>
      <c r="X21" s="1"/>
      <c r="Y21" s="1"/>
    </row>
    <row r="22" spans="2:25">
      <c r="B22" s="15">
        <v>14</v>
      </c>
      <c r="C22" s="47" t="s">
        <v>97</v>
      </c>
      <c r="D22" s="48" t="s">
        <v>116</v>
      </c>
      <c r="E22" s="49"/>
      <c r="F22" s="49"/>
      <c r="G22" s="49"/>
      <c r="H22" s="41"/>
      <c r="I22" s="42"/>
      <c r="J22" s="4">
        <v>100</v>
      </c>
      <c r="K22" s="4">
        <v>95</v>
      </c>
      <c r="L22" s="4"/>
      <c r="M22" s="4"/>
      <c r="N22" s="4"/>
      <c r="O22" s="19">
        <f t="shared" si="0"/>
        <v>39</v>
      </c>
      <c r="U22" s="1"/>
      <c r="V22" s="1"/>
      <c r="W22" s="1"/>
      <c r="X22" s="1"/>
      <c r="Y22" s="1"/>
    </row>
    <row r="23" spans="2:25">
      <c r="B23" s="15">
        <v>15</v>
      </c>
      <c r="C23" s="47" t="s">
        <v>98</v>
      </c>
      <c r="D23" s="48" t="s">
        <v>117</v>
      </c>
      <c r="E23" s="49"/>
      <c r="F23" s="49"/>
      <c r="G23" s="49"/>
      <c r="H23" s="41"/>
      <c r="I23" s="42"/>
      <c r="J23" s="4">
        <v>90</v>
      </c>
      <c r="K23" s="4">
        <v>0</v>
      </c>
      <c r="L23" s="4"/>
      <c r="M23" s="4"/>
      <c r="N23" s="4"/>
      <c r="O23" s="19">
        <f t="shared" si="0"/>
        <v>18</v>
      </c>
      <c r="U23" s="1"/>
      <c r="V23" s="1"/>
      <c r="W23" s="1"/>
      <c r="X23" s="1"/>
      <c r="Y23" s="1"/>
    </row>
    <row r="24" spans="2:25">
      <c r="B24" s="20">
        <v>16</v>
      </c>
      <c r="C24" s="47" t="s">
        <v>188</v>
      </c>
      <c r="D24" s="48" t="s">
        <v>204</v>
      </c>
      <c r="E24" s="49"/>
      <c r="F24" s="49"/>
      <c r="G24" s="49"/>
      <c r="H24" s="41"/>
      <c r="I24" s="42"/>
      <c r="J24" s="4">
        <v>80</v>
      </c>
      <c r="K24" s="4">
        <v>0</v>
      </c>
      <c r="L24" s="4"/>
      <c r="M24" s="4"/>
      <c r="N24" s="4"/>
      <c r="O24" s="19">
        <f t="shared" si="0"/>
        <v>16</v>
      </c>
      <c r="U24" s="1"/>
      <c r="V24" s="1"/>
      <c r="W24" s="1"/>
      <c r="X24" s="1"/>
      <c r="Y24" s="1"/>
    </row>
    <row r="25" spans="2:25">
      <c r="B25" s="20">
        <v>17</v>
      </c>
      <c r="C25" s="47" t="s">
        <v>99</v>
      </c>
      <c r="D25" s="48" t="s">
        <v>118</v>
      </c>
      <c r="E25" s="49"/>
      <c r="F25" s="49"/>
      <c r="G25" s="49"/>
      <c r="H25" s="41"/>
      <c r="I25" s="42"/>
      <c r="J25" s="4">
        <v>80</v>
      </c>
      <c r="K25" s="4">
        <v>0</v>
      </c>
      <c r="L25" s="4"/>
      <c r="M25" s="4"/>
      <c r="N25" s="4"/>
      <c r="O25" s="19">
        <f t="shared" si="0"/>
        <v>16</v>
      </c>
      <c r="U25" s="1"/>
      <c r="V25" s="1"/>
      <c r="W25" s="1"/>
      <c r="X25" s="1"/>
      <c r="Y25" s="1"/>
    </row>
    <row r="26" spans="2:25">
      <c r="B26" s="20">
        <v>18</v>
      </c>
      <c r="C26" s="47" t="s">
        <v>100</v>
      </c>
      <c r="D26" s="48" t="s">
        <v>119</v>
      </c>
      <c r="E26" s="49"/>
      <c r="F26" s="49"/>
      <c r="G26" s="49"/>
      <c r="H26" s="41"/>
      <c r="I26" s="42"/>
      <c r="J26" s="4">
        <v>90</v>
      </c>
      <c r="K26" s="4">
        <v>70</v>
      </c>
      <c r="L26" s="4"/>
      <c r="M26" s="4"/>
      <c r="N26" s="4"/>
      <c r="O26" s="19">
        <f t="shared" si="0"/>
        <v>32</v>
      </c>
      <c r="U26" s="1"/>
      <c r="V26" s="1"/>
      <c r="W26" s="1"/>
      <c r="X26" s="1"/>
      <c r="Y26" s="1"/>
    </row>
    <row r="27" spans="2:25">
      <c r="B27" s="20">
        <v>19</v>
      </c>
      <c r="C27" s="47" t="s">
        <v>189</v>
      </c>
      <c r="D27" s="48" t="s">
        <v>205</v>
      </c>
      <c r="E27" s="49"/>
      <c r="F27" s="49"/>
      <c r="G27" s="49"/>
      <c r="H27" s="41"/>
      <c r="I27" s="42"/>
      <c r="J27" s="4">
        <v>85</v>
      </c>
      <c r="K27" s="4">
        <v>75</v>
      </c>
      <c r="L27" s="4"/>
      <c r="M27" s="4"/>
      <c r="N27" s="4"/>
      <c r="O27" s="19">
        <f t="shared" si="0"/>
        <v>32</v>
      </c>
      <c r="U27" s="1"/>
      <c r="V27" s="1"/>
      <c r="W27" s="1"/>
      <c r="X27" s="1"/>
      <c r="Y27" s="1"/>
    </row>
    <row r="28" spans="2:25">
      <c r="B28" s="40">
        <v>20</v>
      </c>
      <c r="C28" s="47" t="s">
        <v>101</v>
      </c>
      <c r="D28" s="48" t="s">
        <v>120</v>
      </c>
      <c r="E28" s="49"/>
      <c r="F28" s="49"/>
      <c r="G28" s="49"/>
      <c r="H28" s="41"/>
      <c r="I28" s="42"/>
      <c r="J28" s="4">
        <v>90</v>
      </c>
      <c r="K28" s="4">
        <v>85</v>
      </c>
      <c r="L28" s="4"/>
      <c r="M28" s="4"/>
      <c r="N28" s="4"/>
      <c r="O28" s="19">
        <f t="shared" si="0"/>
        <v>35</v>
      </c>
      <c r="U28" s="1"/>
      <c r="V28" s="1"/>
      <c r="W28" s="1"/>
      <c r="X28" s="1"/>
      <c r="Y28" s="1"/>
    </row>
    <row r="29" spans="2:25">
      <c r="B29" s="40">
        <v>21</v>
      </c>
      <c r="C29" s="47" t="s">
        <v>190</v>
      </c>
      <c r="D29" s="48" t="s">
        <v>206</v>
      </c>
      <c r="E29" s="49"/>
      <c r="F29" s="49"/>
      <c r="G29" s="49"/>
      <c r="H29" s="41"/>
      <c r="I29" s="42"/>
      <c r="J29" s="4">
        <v>85</v>
      </c>
      <c r="K29" s="4">
        <v>0</v>
      </c>
      <c r="L29" s="4"/>
      <c r="M29" s="4"/>
      <c r="N29" s="4"/>
      <c r="O29" s="19">
        <f t="shared" si="0"/>
        <v>17</v>
      </c>
      <c r="U29" s="1"/>
      <c r="V29" s="1"/>
      <c r="W29" s="1"/>
      <c r="X29" s="1"/>
      <c r="Y29" s="1"/>
    </row>
    <row r="30" spans="2:25">
      <c r="B30" s="40">
        <v>22</v>
      </c>
      <c r="C30" s="47" t="s">
        <v>102</v>
      </c>
      <c r="D30" s="48" t="s">
        <v>121</v>
      </c>
      <c r="E30" s="49"/>
      <c r="F30" s="49"/>
      <c r="G30" s="49"/>
      <c r="H30" s="41"/>
      <c r="I30" s="42"/>
      <c r="J30" s="4">
        <v>95</v>
      </c>
      <c r="K30" s="4">
        <v>90</v>
      </c>
      <c r="L30" s="4"/>
      <c r="M30" s="4"/>
      <c r="N30" s="4"/>
      <c r="O30" s="19">
        <f t="shared" si="0"/>
        <v>37</v>
      </c>
      <c r="U30" s="1"/>
      <c r="V30" s="1"/>
      <c r="W30" s="1"/>
      <c r="X30" s="1"/>
      <c r="Y30" s="1"/>
    </row>
    <row r="31" spans="2:25">
      <c r="B31" s="40">
        <v>23</v>
      </c>
      <c r="C31" s="47" t="s">
        <v>191</v>
      </c>
      <c r="D31" s="48" t="s">
        <v>207</v>
      </c>
      <c r="E31" s="49"/>
      <c r="F31" s="49"/>
      <c r="G31" s="49"/>
      <c r="H31" s="41"/>
      <c r="I31" s="42"/>
      <c r="J31" s="4">
        <v>0</v>
      </c>
      <c r="K31" s="4">
        <v>0</v>
      </c>
      <c r="L31" s="4"/>
      <c r="M31" s="4"/>
      <c r="N31" s="4"/>
      <c r="O31" s="19">
        <f t="shared" si="0"/>
        <v>0</v>
      </c>
      <c r="U31" s="1"/>
      <c r="V31" s="1"/>
      <c r="W31" s="1"/>
      <c r="X31" s="1"/>
      <c r="Y31" s="1"/>
    </row>
    <row r="32" spans="2:25">
      <c r="B32" s="40">
        <v>24</v>
      </c>
      <c r="C32" s="47" t="s">
        <v>192</v>
      </c>
      <c r="D32" s="48" t="s">
        <v>208</v>
      </c>
      <c r="E32" s="49"/>
      <c r="F32" s="49"/>
      <c r="G32" s="49"/>
      <c r="H32" s="41"/>
      <c r="I32" s="42"/>
      <c r="J32" s="4">
        <v>90</v>
      </c>
      <c r="K32" s="4">
        <v>0</v>
      </c>
      <c r="L32" s="4"/>
      <c r="M32" s="4"/>
      <c r="N32" s="4"/>
      <c r="O32" s="19">
        <f t="shared" si="0"/>
        <v>18</v>
      </c>
      <c r="U32" s="1"/>
      <c r="V32" s="1"/>
      <c r="W32" s="1"/>
      <c r="X32" s="1"/>
      <c r="Y32" s="1"/>
    </row>
    <row r="33" spans="2:25">
      <c r="B33" s="40">
        <v>25</v>
      </c>
      <c r="C33" s="47" t="s">
        <v>103</v>
      </c>
      <c r="D33" s="48" t="s">
        <v>122</v>
      </c>
      <c r="E33" s="49"/>
      <c r="F33" s="49"/>
      <c r="G33" s="49"/>
      <c r="H33" s="41"/>
      <c r="I33" s="42"/>
      <c r="J33" s="4">
        <v>95</v>
      </c>
      <c r="K33" s="4">
        <v>90</v>
      </c>
      <c r="L33" s="4"/>
      <c r="M33" s="4"/>
      <c r="N33" s="4"/>
      <c r="O33" s="19">
        <f t="shared" si="0"/>
        <v>37</v>
      </c>
      <c r="U33" s="1"/>
      <c r="V33" s="1"/>
      <c r="W33" s="1"/>
      <c r="X33" s="1"/>
      <c r="Y33" s="1"/>
    </row>
    <row r="34" spans="2:25">
      <c r="B34" s="40">
        <v>26</v>
      </c>
      <c r="C34" s="47" t="s">
        <v>104</v>
      </c>
      <c r="D34" s="48" t="s">
        <v>123</v>
      </c>
      <c r="E34" s="49"/>
      <c r="F34" s="49"/>
      <c r="G34" s="49"/>
      <c r="H34" s="41"/>
      <c r="I34" s="42"/>
      <c r="J34" s="4">
        <v>90</v>
      </c>
      <c r="K34" s="4">
        <v>95</v>
      </c>
      <c r="L34" s="4"/>
      <c r="M34" s="4"/>
      <c r="N34" s="4"/>
      <c r="O34" s="19">
        <f t="shared" si="0"/>
        <v>37</v>
      </c>
      <c r="U34" s="1"/>
      <c r="V34" s="1"/>
      <c r="W34" s="1"/>
      <c r="X34" s="1"/>
      <c r="Y34" s="1"/>
    </row>
    <row r="35" spans="2:25">
      <c r="B35" s="40">
        <v>27</v>
      </c>
      <c r="C35" s="47" t="s">
        <v>193</v>
      </c>
      <c r="D35" s="48" t="s">
        <v>209</v>
      </c>
      <c r="E35" s="49"/>
      <c r="F35" s="49"/>
      <c r="G35" s="49"/>
      <c r="H35" s="41"/>
      <c r="I35" s="42"/>
      <c r="J35" s="4">
        <v>0</v>
      </c>
      <c r="K35" s="4">
        <v>0</v>
      </c>
      <c r="L35" s="4"/>
      <c r="M35" s="4"/>
      <c r="N35" s="4"/>
      <c r="O35" s="19">
        <f t="shared" si="0"/>
        <v>0</v>
      </c>
      <c r="U35" s="1"/>
      <c r="V35" s="1"/>
      <c r="W35" s="1"/>
      <c r="X35" s="1"/>
      <c r="Y35" s="1"/>
    </row>
    <row r="36" spans="2:25">
      <c r="B36" s="40">
        <v>28</v>
      </c>
      <c r="C36" s="47" t="s">
        <v>194</v>
      </c>
      <c r="D36" s="48" t="s">
        <v>210</v>
      </c>
      <c r="E36" s="49"/>
      <c r="F36" s="49"/>
      <c r="G36" s="49"/>
      <c r="H36" s="41"/>
      <c r="I36" s="42"/>
      <c r="J36" s="4">
        <v>85</v>
      </c>
      <c r="K36" s="4">
        <v>0</v>
      </c>
      <c r="L36" s="4"/>
      <c r="M36" s="4"/>
      <c r="N36" s="4"/>
      <c r="O36" s="19">
        <f t="shared" si="0"/>
        <v>17</v>
      </c>
      <c r="U36" s="1"/>
      <c r="V36" s="1"/>
      <c r="W36" s="1"/>
      <c r="X36" s="1"/>
      <c r="Y36" s="1"/>
    </row>
    <row r="37" spans="2:25">
      <c r="B37" s="40">
        <v>29</v>
      </c>
      <c r="C37" s="47" t="s">
        <v>105</v>
      </c>
      <c r="D37" s="48" t="s">
        <v>124</v>
      </c>
      <c r="E37" s="49"/>
      <c r="F37" s="49"/>
      <c r="G37" s="49"/>
      <c r="H37" s="41"/>
      <c r="I37" s="42"/>
      <c r="J37" s="4">
        <v>100</v>
      </c>
      <c r="K37" s="4">
        <v>100</v>
      </c>
      <c r="L37" s="4"/>
      <c r="M37" s="4"/>
      <c r="N37" s="4"/>
      <c r="O37" s="19">
        <f t="shared" si="0"/>
        <v>40</v>
      </c>
      <c r="U37" s="1"/>
      <c r="V37" s="1"/>
      <c r="W37" s="1"/>
      <c r="X37" s="1"/>
      <c r="Y37" s="1"/>
    </row>
    <row r="38" spans="2:25">
      <c r="B38" s="40">
        <v>30</v>
      </c>
      <c r="C38" s="47" t="s">
        <v>195</v>
      </c>
      <c r="D38" s="48" t="s">
        <v>211</v>
      </c>
      <c r="E38" s="49"/>
      <c r="F38" s="49"/>
      <c r="G38" s="49"/>
      <c r="H38" s="41"/>
      <c r="I38" s="42"/>
      <c r="J38" s="4">
        <v>87</v>
      </c>
      <c r="K38" s="4">
        <v>0</v>
      </c>
      <c r="L38" s="4"/>
      <c r="M38" s="4"/>
      <c r="N38" s="4"/>
      <c r="O38" s="19">
        <f t="shared" si="0"/>
        <v>17.399999999999999</v>
      </c>
      <c r="U38" s="1"/>
      <c r="V38" s="1"/>
      <c r="W38" s="1"/>
      <c r="X38" s="1"/>
      <c r="Y38" s="1"/>
    </row>
    <row r="39" spans="2:25">
      <c r="B39" s="40">
        <v>31</v>
      </c>
      <c r="C39" s="47" t="s">
        <v>196</v>
      </c>
      <c r="D39" s="48" t="s">
        <v>212</v>
      </c>
      <c r="E39" s="49"/>
      <c r="F39" s="49"/>
      <c r="G39" s="49"/>
      <c r="H39" s="41"/>
      <c r="I39" s="42"/>
      <c r="J39" s="4">
        <v>85</v>
      </c>
      <c r="K39" s="4">
        <v>85</v>
      </c>
      <c r="L39" s="4"/>
      <c r="M39" s="4"/>
      <c r="N39" s="4"/>
      <c r="O39" s="19">
        <f t="shared" si="0"/>
        <v>34</v>
      </c>
      <c r="U39" s="1"/>
      <c r="V39" s="1"/>
      <c r="W39" s="1"/>
      <c r="X39" s="1"/>
      <c r="Y39" s="1"/>
    </row>
    <row r="40" spans="2:25">
      <c r="B40" s="40">
        <v>32</v>
      </c>
      <c r="C40" s="47" t="s">
        <v>106</v>
      </c>
      <c r="D40" s="48" t="s">
        <v>125</v>
      </c>
      <c r="E40" s="49"/>
      <c r="F40" s="49"/>
      <c r="G40" s="49"/>
      <c r="H40" s="41"/>
      <c r="I40" s="42"/>
      <c r="J40" s="4">
        <v>90</v>
      </c>
      <c r="K40" s="4">
        <v>75</v>
      </c>
      <c r="L40" s="4"/>
      <c r="M40" s="4"/>
      <c r="N40" s="4"/>
      <c r="O40" s="19">
        <f t="shared" si="0"/>
        <v>33</v>
      </c>
      <c r="U40" s="1"/>
      <c r="V40" s="1"/>
      <c r="W40" s="1"/>
      <c r="X40" s="1"/>
      <c r="Y40" s="1"/>
    </row>
    <row r="41" spans="2:25">
      <c r="B41" s="24">
        <v>33</v>
      </c>
      <c r="C41" s="47" t="s">
        <v>197</v>
      </c>
      <c r="D41" s="48" t="s">
        <v>213</v>
      </c>
      <c r="E41" s="50"/>
      <c r="F41" s="50"/>
      <c r="G41" s="50"/>
      <c r="H41" s="32"/>
      <c r="I41" s="33"/>
      <c r="J41" s="4">
        <v>85</v>
      </c>
      <c r="K41" s="4">
        <v>70</v>
      </c>
      <c r="L41" s="4"/>
      <c r="M41" s="4"/>
      <c r="N41" s="4"/>
      <c r="O41" s="19">
        <f t="shared" si="0"/>
        <v>31</v>
      </c>
      <c r="U41" s="1"/>
      <c r="V41" s="1"/>
      <c r="W41" s="1"/>
      <c r="X41" s="1"/>
      <c r="Y41" s="1"/>
    </row>
    <row r="42" spans="2:25">
      <c r="B42" s="16">
        <v>34</v>
      </c>
      <c r="C42" s="47" t="s">
        <v>107</v>
      </c>
      <c r="D42" s="48" t="s">
        <v>126</v>
      </c>
      <c r="E42" s="50"/>
      <c r="F42" s="50"/>
      <c r="G42" s="50"/>
      <c r="H42" s="32"/>
      <c r="I42" s="33"/>
      <c r="J42" s="4">
        <v>85</v>
      </c>
      <c r="K42" s="4">
        <v>75</v>
      </c>
      <c r="L42" s="4"/>
      <c r="M42" s="4"/>
      <c r="N42" s="4"/>
      <c r="O42" s="19">
        <f t="shared" si="0"/>
        <v>32</v>
      </c>
      <c r="U42" s="1"/>
      <c r="V42" s="1"/>
      <c r="W42" s="1"/>
      <c r="X42" s="1"/>
      <c r="Y42" s="1"/>
    </row>
    <row r="43" spans="2:25">
      <c r="B43" s="16">
        <v>35</v>
      </c>
      <c r="C43" s="47" t="s">
        <v>108</v>
      </c>
      <c r="D43" s="48" t="s">
        <v>127</v>
      </c>
      <c r="E43" s="51"/>
      <c r="F43" s="51"/>
      <c r="G43" s="51"/>
      <c r="H43" s="43"/>
      <c r="I43" s="44"/>
      <c r="J43" s="14">
        <v>100</v>
      </c>
      <c r="K43" s="14">
        <v>90</v>
      </c>
      <c r="L43" s="13"/>
      <c r="M43" s="13"/>
      <c r="N43" s="3"/>
      <c r="O43" s="19">
        <f t="shared" si="0"/>
        <v>38</v>
      </c>
    </row>
    <row r="44" spans="2:25">
      <c r="C44" s="53"/>
      <c r="D44" s="53"/>
      <c r="E44" s="1"/>
      <c r="H44" s="58" t="s">
        <v>16</v>
      </c>
      <c r="I44" s="58"/>
      <c r="J44" s="8">
        <f>COUNTIF(J9:J43,"&gt;=70")</f>
        <v>33</v>
      </c>
      <c r="K44" s="8">
        <f>COUNTIF(K9:K43,"&gt;=70")</f>
        <v>21</v>
      </c>
      <c r="L44" s="8"/>
      <c r="M44" s="8"/>
      <c r="N44" s="8"/>
      <c r="O44" s="12">
        <f>COUNTIF(O9:O22,"&gt;=70")</f>
        <v>0</v>
      </c>
    </row>
    <row r="45" spans="2:25">
      <c r="C45" s="53"/>
      <c r="D45" s="53"/>
      <c r="E45" s="6"/>
      <c r="H45" s="57" t="s">
        <v>17</v>
      </c>
      <c r="I45" s="57"/>
      <c r="J45" s="9">
        <f>COUNTIF(J9:J43,"&lt;70")</f>
        <v>2</v>
      </c>
      <c r="K45" s="9">
        <f>COUNTIF(K9:K43,"&lt;70")</f>
        <v>14</v>
      </c>
      <c r="L45" s="9"/>
      <c r="M45" s="9"/>
      <c r="N45" s="9"/>
      <c r="O45" s="9">
        <f>COUNTIF(O9:O43,"&lt;70")</f>
        <v>35</v>
      </c>
    </row>
    <row r="46" spans="2:25">
      <c r="C46" s="53"/>
      <c r="D46" s="53"/>
      <c r="E46" s="53"/>
      <c r="H46" s="57" t="s">
        <v>18</v>
      </c>
      <c r="I46" s="57"/>
      <c r="J46" s="9">
        <f>COUNT(J9:J43)</f>
        <v>35</v>
      </c>
      <c r="K46" s="9">
        <f>COUNT(K9:K43)</f>
        <v>35</v>
      </c>
      <c r="L46" s="9"/>
      <c r="M46" s="9"/>
      <c r="N46" s="9"/>
      <c r="O46" s="9">
        <f>COUNT(O9:O43)</f>
        <v>35</v>
      </c>
    </row>
    <row r="47" spans="2:25">
      <c r="C47" s="53"/>
      <c r="D47" s="53"/>
      <c r="E47" s="1"/>
      <c r="H47" s="54" t="s">
        <v>13</v>
      </c>
      <c r="I47" s="54"/>
      <c r="J47" s="10">
        <f>J44/J46</f>
        <v>0.94285714285714284</v>
      </c>
      <c r="K47" s="10">
        <f>K44/K46</f>
        <v>0.6</v>
      </c>
      <c r="L47" s="11"/>
      <c r="M47" s="11"/>
      <c r="N47" s="11"/>
      <c r="O47" s="11">
        <f t="shared" ref="O47" si="1">O44/O46</f>
        <v>0</v>
      </c>
    </row>
    <row r="48" spans="2:25">
      <c r="C48" s="53"/>
      <c r="D48" s="53"/>
      <c r="E48" s="1"/>
      <c r="H48" s="54" t="s">
        <v>14</v>
      </c>
      <c r="I48" s="54"/>
      <c r="J48" s="10">
        <f>J45/J46</f>
        <v>5.7142857142857141E-2</v>
      </c>
      <c r="K48" s="10">
        <f>K45/K46</f>
        <v>0.4</v>
      </c>
      <c r="L48" s="11"/>
      <c r="M48" s="11"/>
      <c r="N48" s="11"/>
      <c r="O48" s="11">
        <f t="shared" ref="O48" si="2">O45/O46</f>
        <v>1</v>
      </c>
    </row>
    <row r="49" spans="3:14">
      <c r="C49" s="53"/>
      <c r="D49" s="53"/>
      <c r="E49" s="6"/>
    </row>
    <row r="50" spans="3:14">
      <c r="C50" s="1"/>
      <c r="D50" s="1"/>
      <c r="E50" s="6"/>
    </row>
    <row r="51" spans="3:14">
      <c r="C51" s="1"/>
      <c r="D51" s="1"/>
      <c r="E51" s="6"/>
    </row>
    <row r="52" spans="3:14">
      <c r="C52" s="1"/>
      <c r="D52" s="1"/>
      <c r="E52" s="6"/>
    </row>
    <row r="53" spans="3:14">
      <c r="J53" s="55" t="s">
        <v>21</v>
      </c>
      <c r="K53" s="55"/>
      <c r="L53" s="55"/>
      <c r="M53" s="55"/>
      <c r="N53" s="55"/>
    </row>
    <row r="54" spans="3:14">
      <c r="J54" s="56" t="s">
        <v>15</v>
      </c>
      <c r="K54" s="56"/>
      <c r="L54" s="56"/>
      <c r="M54" s="56"/>
      <c r="N54" s="56"/>
    </row>
  </sheetData>
  <mergeCells count="22">
    <mergeCell ref="B2:N2"/>
    <mergeCell ref="C3:N3"/>
    <mergeCell ref="D4:G4"/>
    <mergeCell ref="J4:K4"/>
    <mergeCell ref="N4:O4"/>
    <mergeCell ref="D6:G6"/>
    <mergeCell ref="I6:J6"/>
    <mergeCell ref="K6:N6"/>
    <mergeCell ref="D8:I8"/>
    <mergeCell ref="C44:D44"/>
    <mergeCell ref="H44:I44"/>
    <mergeCell ref="C45:D45"/>
    <mergeCell ref="H45:I45"/>
    <mergeCell ref="C46:E46"/>
    <mergeCell ref="H46:I46"/>
    <mergeCell ref="C47:D47"/>
    <mergeCell ref="H47:I47"/>
    <mergeCell ref="C48:D48"/>
    <mergeCell ref="H48:I48"/>
    <mergeCell ref="C49:D49"/>
    <mergeCell ref="J53:N53"/>
    <mergeCell ref="J54:N54"/>
  </mergeCells>
  <pageMargins left="0.7" right="0.7" top="0.75" bottom="0.75" header="0.3" footer="0.3"/>
  <pageSetup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CALCULO DIF 101B</vt:lpstr>
      <vt:lpstr>ALGEBRA LINEAL 301B</vt:lpstr>
      <vt:lpstr>ALGEBRA LINEAL 307C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ITSSAT</dc:creator>
  <cp:lastModifiedBy>migue</cp:lastModifiedBy>
  <cp:lastPrinted>2024-09-25T17:04:11Z</cp:lastPrinted>
  <dcterms:created xsi:type="dcterms:W3CDTF">2023-03-14T19:16:59Z</dcterms:created>
  <dcterms:modified xsi:type="dcterms:W3CDTF">2025-10-28T03:39:24Z</dcterms:modified>
</cp:coreProperties>
</file>