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"/>
    </mc:Choice>
  </mc:AlternateContent>
  <bookViews>
    <workbookView xWindow="0" yWindow="0" windowWidth="23040" windowHeight="8784" activeTab="1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0" l="1"/>
  <c r="I19" i="10"/>
  <c r="J19" i="10" s="1"/>
  <c r="L18" i="10" l="1"/>
  <c r="I18" i="10"/>
  <c r="J18" i="10" s="1"/>
  <c r="H18" i="10"/>
  <c r="L17" i="10"/>
  <c r="J17" i="10"/>
  <c r="I17" i="10"/>
  <c r="H17" i="10"/>
  <c r="L16" i="10"/>
  <c r="I16" i="10"/>
  <c r="J16" i="10" s="1"/>
  <c r="H16" i="10"/>
  <c r="L15" i="10"/>
  <c r="J15" i="10"/>
  <c r="I15" i="10"/>
  <c r="H15" i="10"/>
  <c r="L14" i="10"/>
  <c r="I14" i="10"/>
  <c r="J14" i="10" s="1"/>
  <c r="H14" i="10"/>
  <c r="E21" i="10"/>
  <c r="F21" i="10"/>
  <c r="K21" i="10"/>
  <c r="M21" i="10"/>
  <c r="N21" i="10"/>
  <c r="I21" i="10" l="1"/>
  <c r="L21" i="10"/>
  <c r="N21" i="25" l="1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L14" i="25" l="1"/>
  <c r="L15" i="25"/>
  <c r="H15" i="25"/>
  <c r="E21" i="25"/>
  <c r="E28" i="23"/>
  <c r="E22" i="22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<sst xmlns="http://schemas.openxmlformats.org/spreadsheetml/2006/main" count="180" uniqueCount="54">
  <si>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</si>
  <si>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</si>
  <si>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</si>
  <si>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</si>
  <si>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</si>
  <si>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</si>
  <si>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</si>
  <si>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</si>
  <si>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</si>
  <si>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</si>
  <si>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</si>
  <si>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</si>
  <si>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</si>
  <si>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</si>
  <si>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</si>
  <si>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</si>
  <si>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</si>
  <si>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</si>
  <si>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</si>
  <si>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</si>
  <si>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</si>
  <si>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</si>
  <si>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</si>
  <si>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</si>
  <si>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</si>
  <si>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</si>
  <si>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</si>
  <si>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</si>
  <si>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</si>
  <si>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</si>
  <si>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</si>
  <si>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</si>
  <si>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</si>
  <si>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</si>
  <si>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S/E</t>
  </si>
  <si>
    <t>Agosto - Diciembre 2025</t>
  </si>
  <si>
    <t>IMC. YOSAFAT MORTERA ELÌAS</t>
  </si>
  <si>
    <t>ADMINISTRACIÓN</t>
  </si>
  <si>
    <t>DRA. MARÍA DEL CARMEN DAVID MIROS</t>
  </si>
  <si>
    <t>PROCESOS ESTRUCTURALES</t>
  </si>
  <si>
    <t>505-A</t>
  </si>
  <si>
    <t>L.A</t>
  </si>
  <si>
    <t>II</t>
  </si>
  <si>
    <t>505-B</t>
  </si>
  <si>
    <t>PROCESOS DE DIRECCIÓN</t>
  </si>
  <si>
    <t>705-A</t>
  </si>
  <si>
    <t>TALLER DE INVESTIGACIÓN</t>
  </si>
  <si>
    <t>LAE. RENATA RAMOS MORENO</t>
  </si>
  <si>
    <t>PROCESOS ESTRUCTURALES 505.A</t>
  </si>
  <si>
    <t>III</t>
  </si>
  <si>
    <t>PROCESOS ESTRUCTURALES 505.B</t>
  </si>
  <si>
    <t xml:space="preserve">PROCESOS DE DIRECCIÓN </t>
  </si>
  <si>
    <t>705-B</t>
  </si>
  <si>
    <t xml:space="preserve">TALLER DE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</si>
</sst>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3" zoomScale="85" zoomScaleNormal="85" zoomScaleSheetLayoutView="100" workbookViewId="0">
      <selection activeCell="F19" sqref="F19"/>
    </sheetView>
  </sheetViews>
  <sheetFormatPr baseColWidth="10" defaultColWidth="11.44140625" defaultRowHeight="13.2" x14ac:dyDescent="0.25"/>
  <cols>
    <col min="1" max="1" width="23.6640625" style="1" customWidth="1"/>
    <col min="2" max="2" width="4.6640625" style="1" bestFit="1" customWidth="1"/>
    <col min="3" max="3" width="10" style="1" customWidth="1"/>
    <col min="4" max="4" width="21.88671875" style="1" customWidth="1"/>
    <col min="5" max="5" width="9.44140625" style="1" customWidth="1"/>
    <col min="6" max="7" width="7.5546875" style="1" customWidth="1"/>
    <col min="8" max="8" width="11.6640625" style="1" customWidth="1"/>
    <col min="9" max="12" width="7.5546875" style="1" customWidth="1"/>
    <col min="13" max="16384" width="11.44140625" style="1"/>
  </cols>
  <sheetData>
    <row r="1" spans="1:14" ht="62.25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42" t="s">
        <v>2</v>
      </c>
      <c r="B6" s="42"/>
      <c r="C6" s="42"/>
      <c r="D6" s="42"/>
      <c r="E6" s="43" t="s">
        <v>37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4" t="s">
        <v>3</v>
      </c>
      <c r="B8" s="33" t="s">
        <v>4</v>
      </c>
      <c r="C8" s="33"/>
      <c r="D8" s="13" t="s">
        <v>5</v>
      </c>
      <c r="E8" s="5">
        <v>4</v>
      </c>
      <c r="G8" s="4" t="s">
        <v>6</v>
      </c>
      <c r="H8" s="5">
        <v>3</v>
      </c>
      <c r="I8" s="39" t="s">
        <v>7</v>
      </c>
      <c r="J8" s="39"/>
      <c r="K8" s="39"/>
      <c r="L8" s="33" t="s">
        <v>35</v>
      </c>
      <c r="M8" s="33"/>
      <c r="N8" s="33"/>
    </row>
    <row r="10" spans="1:14" x14ac:dyDescent="0.25">
      <c r="A10" s="4" t="s">
        <v>8</v>
      </c>
      <c r="B10" s="33" t="s">
        <v>38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5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18.75" customHeight="1" x14ac:dyDescent="0.25">
      <c r="A14" s="7" t="s">
        <v>39</v>
      </c>
      <c r="B14" s="8" t="s">
        <v>21</v>
      </c>
      <c r="C14" s="8" t="s">
        <v>40</v>
      </c>
      <c r="D14" s="8" t="s">
        <v>41</v>
      </c>
      <c r="E14" s="8">
        <v>17</v>
      </c>
      <c r="F14" s="8">
        <v>16</v>
      </c>
      <c r="G14" s="8"/>
      <c r="H14" s="9">
        <f t="shared" ref="H14:H19" si="0">F14/E14</f>
        <v>0.94117647058823528</v>
      </c>
      <c r="I14" s="8">
        <f t="shared" ref="I14:I19" si="1">(E14-SUM(F14:G14))-K14</f>
        <v>1</v>
      </c>
      <c r="J14" s="9">
        <f t="shared" ref="J14:J19" si="2">I14/E14</f>
        <v>5.8823529411764705E-2</v>
      </c>
      <c r="K14" s="8"/>
      <c r="L14" s="9">
        <f t="shared" ref="L14:L18" si="3">K14/E14</f>
        <v>0</v>
      </c>
      <c r="M14" s="8">
        <v>89</v>
      </c>
      <c r="N14" s="14">
        <v>0.94</v>
      </c>
    </row>
    <row r="15" spans="1:14" s="10" customFormat="1" ht="26.4" x14ac:dyDescent="0.25">
      <c r="A15" s="7" t="s">
        <v>39</v>
      </c>
      <c r="B15" s="8" t="s">
        <v>42</v>
      </c>
      <c r="C15" s="8" t="s">
        <v>40</v>
      </c>
      <c r="D15" s="8" t="s">
        <v>41</v>
      </c>
      <c r="E15" s="8">
        <v>17</v>
      </c>
      <c r="F15" s="8">
        <v>16</v>
      </c>
      <c r="G15" s="8"/>
      <c r="H15" s="9">
        <f t="shared" si="0"/>
        <v>0.94117647058823528</v>
      </c>
      <c r="I15" s="8">
        <f t="shared" si="1"/>
        <v>1</v>
      </c>
      <c r="J15" s="9">
        <f t="shared" si="2"/>
        <v>5.8823529411764705E-2</v>
      </c>
      <c r="K15" s="8"/>
      <c r="L15" s="9">
        <f t="shared" si="3"/>
        <v>0</v>
      </c>
      <c r="M15" s="8">
        <v>89</v>
      </c>
      <c r="N15" s="14">
        <v>0.76</v>
      </c>
    </row>
    <row r="16" spans="1:14" s="10" customFormat="1" ht="26.4" x14ac:dyDescent="0.25">
      <c r="A16" s="7" t="s">
        <v>39</v>
      </c>
      <c r="B16" s="8" t="s">
        <v>21</v>
      </c>
      <c r="C16" s="8" t="s">
        <v>43</v>
      </c>
      <c r="D16" s="8" t="s">
        <v>41</v>
      </c>
      <c r="E16" s="8">
        <v>29</v>
      </c>
      <c r="F16" s="8">
        <v>27</v>
      </c>
      <c r="G16" s="8"/>
      <c r="H16" s="9">
        <f t="shared" si="0"/>
        <v>0.93103448275862066</v>
      </c>
      <c r="I16" s="8">
        <f t="shared" si="1"/>
        <v>2</v>
      </c>
      <c r="J16" s="9">
        <f t="shared" si="2"/>
        <v>6.8965517241379309E-2</v>
      </c>
      <c r="K16" s="8"/>
      <c r="L16" s="9">
        <f t="shared" si="3"/>
        <v>0</v>
      </c>
      <c r="M16" s="8">
        <v>90</v>
      </c>
      <c r="N16" s="14">
        <v>0.86</v>
      </c>
    </row>
    <row r="17" spans="1:14" s="10" customFormat="1" ht="26.4" x14ac:dyDescent="0.25">
      <c r="A17" s="7" t="s">
        <v>39</v>
      </c>
      <c r="B17" s="8" t="s">
        <v>42</v>
      </c>
      <c r="C17" s="8" t="s">
        <v>43</v>
      </c>
      <c r="D17" s="8" t="s">
        <v>41</v>
      </c>
      <c r="E17" s="8">
        <v>28</v>
      </c>
      <c r="F17" s="8">
        <v>27</v>
      </c>
      <c r="G17" s="8"/>
      <c r="H17" s="9">
        <f t="shared" si="0"/>
        <v>0.9642857142857143</v>
      </c>
      <c r="I17" s="8">
        <f t="shared" si="1"/>
        <v>1</v>
      </c>
      <c r="J17" s="9">
        <f t="shared" si="2"/>
        <v>3.5714285714285712E-2</v>
      </c>
      <c r="K17" s="8"/>
      <c r="L17" s="9">
        <f t="shared" si="3"/>
        <v>0</v>
      </c>
      <c r="M17" s="8">
        <v>98</v>
      </c>
      <c r="N17" s="14">
        <v>0.73</v>
      </c>
    </row>
    <row r="18" spans="1:14" s="10" customFormat="1" ht="26.4" x14ac:dyDescent="0.25">
      <c r="A18" s="7" t="s">
        <v>44</v>
      </c>
      <c r="B18" s="8">
        <v>1</v>
      </c>
      <c r="C18" s="8" t="s">
        <v>45</v>
      </c>
      <c r="D18" s="8" t="s">
        <v>41</v>
      </c>
      <c r="E18" s="8">
        <v>20</v>
      </c>
      <c r="F18" s="8">
        <v>19</v>
      </c>
      <c r="G18" s="8"/>
      <c r="H18" s="9">
        <f t="shared" si="0"/>
        <v>0.95</v>
      </c>
      <c r="I18" s="8">
        <f t="shared" si="1"/>
        <v>1</v>
      </c>
      <c r="J18" s="9">
        <f t="shared" si="2"/>
        <v>0.05</v>
      </c>
      <c r="K18" s="8"/>
      <c r="L18" s="9">
        <f t="shared" si="3"/>
        <v>0</v>
      </c>
      <c r="M18" s="8">
        <v>100</v>
      </c>
      <c r="N18" s="14">
        <v>0.95</v>
      </c>
    </row>
    <row r="19" spans="1:14" s="10" customFormat="1" ht="26.4" x14ac:dyDescent="0.25">
      <c r="A19" s="7" t="s">
        <v>46</v>
      </c>
      <c r="B19" s="8" t="s">
        <v>34</v>
      </c>
      <c r="C19" s="8" t="s">
        <v>45</v>
      </c>
      <c r="D19" s="8" t="s">
        <v>41</v>
      </c>
      <c r="E19" s="8">
        <v>23</v>
      </c>
      <c r="F19" s="8"/>
      <c r="G19" s="8"/>
      <c r="H19" s="9">
        <f t="shared" si="0"/>
        <v>0</v>
      </c>
      <c r="I19" s="8">
        <f t="shared" si="1"/>
        <v>23</v>
      </c>
      <c r="J19" s="9">
        <f t="shared" si="2"/>
        <v>1</v>
      </c>
      <c r="K19" s="8"/>
      <c r="L19" s="9"/>
      <c r="M19" s="8"/>
      <c r="N19" s="14"/>
    </row>
    <row r="20" spans="1:14" s="10" customFormat="1" x14ac:dyDescent="0.25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8" thickBot="1" x14ac:dyDescent="0.3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134</v>
      </c>
      <c r="F21" s="23">
        <f>SUM(F14:F17)</f>
        <v>86</v>
      </c>
      <c r="G21" s="23"/>
      <c r="H21" s="24"/>
      <c r="I21" s="23">
        <f>(E21-SUM(F21:G21))-K21</f>
        <v>48</v>
      </c>
      <c r="J21" s="24"/>
      <c r="K21" s="23">
        <f>SUM(K14:K20)</f>
        <v>0</v>
      </c>
      <c r="L21" s="24">
        <f t="shared" ref="L21" si="4">K21/E21</f>
        <v>0</v>
      </c>
      <c r="M21" s="23">
        <f>SUM(M14:M17)/4</f>
        <v>91.5</v>
      </c>
      <c r="N21" s="25">
        <f>SUM(N14:N17)/4</f>
        <v>0.82250000000000001</v>
      </c>
    </row>
    <row r="23" spans="1:14" ht="120" customHeight="1" x14ac:dyDescent="0.25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5">
      <c r="A25" s="11"/>
    </row>
    <row r="26" spans="1:14" x14ac:dyDescent="0.25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5">
      <c r="B27" s="32"/>
      <c r="C27" s="32"/>
      <c r="D27" s="32"/>
      <c r="G27" s="33"/>
      <c r="H27" s="33"/>
      <c r="I27" s="33"/>
      <c r="J27" s="33"/>
    </row>
    <row r="28" spans="1:14" hidden="1" x14ac:dyDescent="0.25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5"/>
    <row r="30" spans="1:14" ht="45" customHeight="1" x14ac:dyDescent="0.25">
      <c r="B30" s="27" t="str">
        <f>B10</f>
        <v>DRA. MARÍA DEL CARMEN DAVID MIROS</v>
      </c>
      <c r="C30" s="27"/>
      <c r="D30" s="27"/>
      <c r="E30" s="12"/>
      <c r="F30" s="12"/>
      <c r="G30" s="27" t="s">
        <v>47</v>
      </c>
      <c r="H30" s="27"/>
      <c r="I30" s="27"/>
      <c r="J30" s="27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85" zoomScaleNormal="85" zoomScaleSheetLayoutView="100" workbookViewId="0">
      <selection activeCell="N26" sqref="N26"/>
    </sheetView>
  </sheetViews>
  <sheetFormatPr baseColWidth="10" defaultColWidth="11.44140625" defaultRowHeight="13.2" x14ac:dyDescent="0.25"/>
  <cols>
    <col min="1" max="1" width="26.5546875" style="1" customWidth="1"/>
    <col min="2" max="2" width="4.6640625" style="1" bestFit="1" customWidth="1"/>
    <col min="3" max="3" width="9.33203125" style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2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5">
      <c r="A10" s="4" t="s">
        <v>8</v>
      </c>
      <c r="B10" s="33" t="str">
        <f>'1'!B10</f>
        <v>DRA. MARÍA DEL CARMEN DAVID MIROS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5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1" customHeight="1" x14ac:dyDescent="0.25">
      <c r="A14" s="8" t="s">
        <v>48</v>
      </c>
      <c r="B14" s="8" t="s">
        <v>49</v>
      </c>
      <c r="C14" s="8" t="s">
        <v>40</v>
      </c>
      <c r="D14" s="8" t="s">
        <v>41</v>
      </c>
      <c r="E14" s="8">
        <v>17</v>
      </c>
      <c r="F14" s="8">
        <v>16</v>
      </c>
      <c r="G14" s="8"/>
      <c r="H14" s="9">
        <v>0.94</v>
      </c>
      <c r="I14" s="8">
        <v>1</v>
      </c>
      <c r="J14" s="9">
        <v>0.06</v>
      </c>
      <c r="K14" s="8"/>
      <c r="L14" s="9">
        <v>0</v>
      </c>
      <c r="M14" s="8">
        <v>89</v>
      </c>
      <c r="N14" s="14">
        <v>0.76</v>
      </c>
    </row>
    <row r="15" spans="1:14" s="10" customFormat="1" ht="16.5" customHeight="1" x14ac:dyDescent="0.25">
      <c r="A15" s="8" t="s">
        <v>50</v>
      </c>
      <c r="B15" s="8" t="s">
        <v>49</v>
      </c>
      <c r="C15" s="8" t="s">
        <v>43</v>
      </c>
      <c r="D15" s="8" t="s">
        <v>41</v>
      </c>
      <c r="E15" s="8">
        <v>29</v>
      </c>
      <c r="F15" s="8">
        <v>27</v>
      </c>
      <c r="G15" s="8"/>
      <c r="H15" s="9">
        <v>0.93</v>
      </c>
      <c r="I15" s="8">
        <v>2</v>
      </c>
      <c r="J15" s="9">
        <v>7.0000000000000007E-2</v>
      </c>
      <c r="K15" s="8"/>
      <c r="L15" s="9">
        <v>0</v>
      </c>
      <c r="M15" s="8">
        <v>86</v>
      </c>
      <c r="N15" s="14">
        <v>0.72</v>
      </c>
    </row>
    <row r="16" spans="1:14" s="10" customFormat="1" ht="20.25" customHeight="1" x14ac:dyDescent="0.25">
      <c r="A16" s="8" t="s">
        <v>44</v>
      </c>
      <c r="B16" s="8" t="s">
        <v>49</v>
      </c>
      <c r="C16" s="8" t="s">
        <v>45</v>
      </c>
      <c r="D16" s="8" t="s">
        <v>41</v>
      </c>
      <c r="E16" s="8">
        <v>20</v>
      </c>
      <c r="F16" s="8">
        <v>19</v>
      </c>
      <c r="G16" s="8"/>
      <c r="H16" s="9">
        <v>0.95</v>
      </c>
      <c r="I16" s="8">
        <v>1</v>
      </c>
      <c r="J16" s="9">
        <v>0.05</v>
      </c>
      <c r="K16" s="8"/>
      <c r="L16" s="9">
        <v>0</v>
      </c>
      <c r="M16" s="8">
        <v>95</v>
      </c>
      <c r="N16" s="14">
        <v>0.95</v>
      </c>
    </row>
    <row r="17" spans="1:14" s="10" customFormat="1" x14ac:dyDescent="0.25">
      <c r="A17" s="8" t="s">
        <v>51</v>
      </c>
      <c r="B17" s="8" t="s">
        <v>49</v>
      </c>
      <c r="C17" s="8" t="s">
        <v>52</v>
      </c>
      <c r="D17" s="8" t="s">
        <v>41</v>
      </c>
      <c r="E17" s="8">
        <v>20</v>
      </c>
      <c r="F17" s="8">
        <v>19</v>
      </c>
      <c r="G17" s="8"/>
      <c r="H17" s="9">
        <v>0.95</v>
      </c>
      <c r="I17" s="8">
        <v>1</v>
      </c>
      <c r="J17" s="9">
        <v>0.05</v>
      </c>
      <c r="K17" s="8"/>
      <c r="L17" s="9">
        <v>0</v>
      </c>
      <c r="M17" s="8">
        <v>95</v>
      </c>
      <c r="N17" s="14">
        <v>0.95</v>
      </c>
    </row>
    <row r="18" spans="1:14" s="10" customFormat="1" x14ac:dyDescent="0.25">
      <c r="A18" s="8" t="s">
        <v>53</v>
      </c>
      <c r="B18" s="8" t="s">
        <v>21</v>
      </c>
      <c r="C18" s="8" t="s">
        <v>52</v>
      </c>
      <c r="D18" s="8" t="s">
        <v>41</v>
      </c>
      <c r="E18" s="8">
        <v>23</v>
      </c>
      <c r="F18" s="8">
        <v>23</v>
      </c>
      <c r="G18" s="8"/>
      <c r="H18" s="9">
        <v>0.96</v>
      </c>
      <c r="I18" s="8">
        <v>0</v>
      </c>
      <c r="J18" s="9">
        <v>0.04</v>
      </c>
      <c r="K18" s="8"/>
      <c r="L18" s="9">
        <v>0</v>
      </c>
      <c r="M18" s="8">
        <v>93</v>
      </c>
      <c r="N18" s="14">
        <v>0.74</v>
      </c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5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8" thickBot="1" x14ac:dyDescent="0.3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109</v>
      </c>
      <c r="F22" s="19">
        <f>SUM(F14:F21)</f>
        <v>104</v>
      </c>
      <c r="G22" s="19">
        <f>SUM(G14:G21)</f>
        <v>0</v>
      </c>
      <c r="H22" s="20">
        <f>SUM(F22:G22)/E22</f>
        <v>0.95412844036697253</v>
      </c>
      <c r="I22" s="19">
        <f t="shared" ref="I22" si="0">(E22-SUM(F22:G22))-K22</f>
        <v>5</v>
      </c>
      <c r="J22" s="20">
        <f t="shared" ref="J22" si="1">I22/E22</f>
        <v>4.5871559633027525E-2</v>
      </c>
      <c r="K22" s="19">
        <f>SUM(K14:K21)</f>
        <v>0</v>
      </c>
      <c r="L22" s="20">
        <f t="shared" ref="L22" si="2">K22/E22</f>
        <v>0</v>
      </c>
      <c r="M22" s="19">
        <f>AVERAGE(M14:M21)</f>
        <v>91.6</v>
      </c>
      <c r="N22" s="21">
        <f>AVERAGE(N14:N21)</f>
        <v>0.82400000000000007</v>
      </c>
    </row>
    <row r="24" spans="1:14" ht="120" customHeight="1" x14ac:dyDescent="0.25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6" spans="1:14" x14ac:dyDescent="0.25">
      <c r="A26" s="11"/>
    </row>
    <row r="27" spans="1:14" x14ac:dyDescent="0.25">
      <c r="B27" s="30" t="s">
        <v>27</v>
      </c>
      <c r="C27" s="30"/>
      <c r="D27" s="30"/>
      <c r="G27" s="31" t="s">
        <v>28</v>
      </c>
      <c r="H27" s="31"/>
      <c r="I27" s="31"/>
      <c r="J27" s="31"/>
    </row>
    <row r="28" spans="1:14" ht="62.25" customHeight="1" x14ac:dyDescent="0.25">
      <c r="B28" s="32"/>
      <c r="C28" s="32"/>
      <c r="D28" s="32"/>
      <c r="G28" s="33"/>
      <c r="H28" s="33"/>
      <c r="I28" s="33"/>
      <c r="J28" s="33"/>
    </row>
    <row r="29" spans="1:14" hidden="1" x14ac:dyDescent="0.25">
      <c r="A29" s="26" t="e">
        <v>#REF!</v>
      </c>
      <c r="B29" s="26"/>
      <c r="C29" s="6"/>
      <c r="E29" s="26"/>
      <c r="F29" s="26"/>
      <c r="G29" s="26"/>
      <c r="H29" s="26"/>
    </row>
    <row r="30" spans="1:14" hidden="1" x14ac:dyDescent="0.25"/>
    <row r="31" spans="1:14" ht="45" customHeight="1" x14ac:dyDescent="0.25">
      <c r="B31" s="27" t="str">
        <f>B10</f>
        <v>DRA. MARÍA DEL CARMEN DAVID MIROS</v>
      </c>
      <c r="C31" s="27"/>
      <c r="D31" s="27"/>
      <c r="E31" s="12"/>
      <c r="F31" s="12"/>
      <c r="G31" s="27" t="s">
        <v>47</v>
      </c>
      <c r="H31" s="27"/>
      <c r="I31" s="27"/>
      <c r="J31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="85" zoomScaleNormal="85" zoomScaleSheetLayoutView="100" workbookViewId="0">
      <selection activeCell="G37" sqref="G37:J37"/>
    </sheetView>
  </sheetViews>
  <sheetFormatPr baseColWidth="10" defaultColWidth="11.44140625" defaultRowHeight="13.2" x14ac:dyDescent="0.25"/>
  <cols>
    <col min="1" max="1" width="31.6640625" style="1" customWidth="1"/>
    <col min="2" max="2" width="4.6640625" style="1" bestFit="1" customWidth="1"/>
    <col min="3" max="3" width="9.44140625" style="1" customWidth="1"/>
    <col min="4" max="4" width="21.88671875" style="1" customWidth="1"/>
    <col min="5" max="5" width="9.44140625" style="1" customWidth="1"/>
    <col min="6" max="12" width="7.5546875" style="1" customWidth="1"/>
    <col min="13" max="16384" width="11.44140625" style="1"/>
  </cols>
  <sheetData>
    <row r="1" spans="1:14" ht="62.25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>
        <v>3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5">
      <c r="A10" s="4" t="s">
        <v>8</v>
      </c>
      <c r="B10" s="33" t="str">
        <f>'1'!B10</f>
        <v>DRA. MARÍA DEL CARMEN DAVID MIROS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5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5">
      <c r="A14" s="8" t="str">
        <f>'1'!A14</f>
        <v>PROCESOS ESTRUCTURALES</v>
      </c>
      <c r="B14" s="8"/>
      <c r="C14" s="8" t="str">
        <f>'1'!C14</f>
        <v>505-A</v>
      </c>
      <c r="D14" s="8" t="str">
        <f>'1'!D14</f>
        <v>L.A</v>
      </c>
      <c r="E14" s="8">
        <f>'1'!E14</f>
        <v>17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5">
      <c r="A15" s="8" t="str">
        <f>'1'!A15</f>
        <v>PROCESOS ESTRUCTURALES</v>
      </c>
      <c r="B15" s="8"/>
      <c r="C15" s="8" t="str">
        <f>'1'!C15</f>
        <v>505-A</v>
      </c>
      <c r="D15" s="8" t="str">
        <f>'1'!D15</f>
        <v>L.A</v>
      </c>
      <c r="E15" s="8">
        <f>'1'!E15</f>
        <v>17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5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5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5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5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5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5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5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5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5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5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8" thickBot="1" x14ac:dyDescent="0.3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34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34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5">
      <c r="A30" s="36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1:14" x14ac:dyDescent="0.25">
      <c r="A32" s="11"/>
    </row>
    <row r="33" spans="1:10" x14ac:dyDescent="0.25">
      <c r="B33" s="30" t="s">
        <v>27</v>
      </c>
      <c r="C33" s="30"/>
      <c r="D33" s="30"/>
      <c r="G33" s="31" t="s">
        <v>28</v>
      </c>
      <c r="H33" s="31"/>
      <c r="I33" s="31"/>
      <c r="J33" s="31"/>
    </row>
    <row r="34" spans="1:10" ht="62.25" customHeight="1" x14ac:dyDescent="0.25">
      <c r="B34" s="32"/>
      <c r="C34" s="32"/>
      <c r="D34" s="32"/>
      <c r="G34" s="33"/>
      <c r="H34" s="33"/>
      <c r="I34" s="33"/>
      <c r="J34" s="33"/>
    </row>
    <row r="35" spans="1:10" hidden="1" x14ac:dyDescent="0.25">
      <c r="A35" s="26" t="e">
        <v>#REF!</v>
      </c>
      <c r="B35" s="26"/>
      <c r="C35" s="6"/>
      <c r="E35" s="26"/>
      <c r="F35" s="26"/>
      <c r="G35" s="26"/>
      <c r="H35" s="26"/>
    </row>
    <row r="36" spans="1:10" hidden="1" x14ac:dyDescent="0.25"/>
    <row r="37" spans="1:10" ht="45" customHeight="1" x14ac:dyDescent="0.25">
      <c r="B37" s="27" t="str">
        <f>B10</f>
        <v>DRA. MARÍA DEL CARMEN DAVID MIROS</v>
      </c>
      <c r="C37" s="27"/>
      <c r="D37" s="27"/>
      <c r="E37" s="12"/>
      <c r="F37" s="12"/>
      <c r="G37" s="27" t="s">
        <v>36</v>
      </c>
      <c r="H37" s="27"/>
      <c r="I37" s="27"/>
      <c r="J37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4140625" defaultRowHeight="13.2" x14ac:dyDescent="0.25"/>
  <cols>
    <col min="1" max="1" width="38.5546875" style="1" bestFit="1" customWidth="1"/>
    <col min="2" max="2" width="6.5546875" style="1" bestFit="1" customWidth="1"/>
    <col min="3" max="3" width="5.5546875" style="1" bestFit="1" customWidth="1"/>
    <col min="4" max="4" width="21.88671875" style="1" customWidth="1"/>
    <col min="5" max="5" width="9.44140625" style="1" customWidth="1"/>
    <col min="6" max="7" width="7.5546875" style="1" customWidth="1"/>
    <col min="8" max="8" width="8.6640625" style="1" customWidth="1"/>
    <col min="9" max="12" width="7.5546875" style="1" customWidth="1"/>
    <col min="13" max="16384" width="11.44140625" style="1"/>
  </cols>
  <sheetData>
    <row r="1" spans="1:14" ht="62.25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5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42" t="s">
        <v>2</v>
      </c>
      <c r="B6" s="42"/>
      <c r="C6" s="42"/>
      <c r="D6" s="42"/>
      <c r="E6" s="43" t="s">
        <v>31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3">
      <c r="A8" s="4" t="s">
        <v>3</v>
      </c>
      <c r="B8" s="33" t="s">
        <v>29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5">
      <c r="A10" s="4" t="s">
        <v>8</v>
      </c>
      <c r="B10" s="33" t="str">
        <f>'1'!B10</f>
        <v>DRA. MARÍA DEL CARMEN DAVID MIROS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8" thickBot="1" x14ac:dyDescent="0.3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5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5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6.4" x14ac:dyDescent="0.25">
      <c r="A14" s="8" t="str">
        <f>'1'!A14</f>
        <v>PROCESOS ESTRUCTURALES</v>
      </c>
      <c r="B14" s="16" t="s">
        <v>33</v>
      </c>
      <c r="C14" s="8" t="str">
        <f>'1'!C14</f>
        <v>505-A</v>
      </c>
      <c r="D14" s="8" t="str">
        <f>'1'!D14</f>
        <v>L.A</v>
      </c>
      <c r="E14" s="8">
        <f>'1'!E14</f>
        <v>17</v>
      </c>
      <c r="F14" s="8"/>
      <c r="G14" s="8"/>
      <c r="H14" s="9">
        <v>0.95</v>
      </c>
      <c r="I14" s="8">
        <f t="shared" ref="I14:I21" si="0">(E14-SUM(F14:G14))-K14</f>
        <v>17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6.4" x14ac:dyDescent="0.25">
      <c r="A15" s="8" t="str">
        <f>'1'!A15</f>
        <v>PROCESOS ESTRUCTURALES</v>
      </c>
      <c r="B15" s="8"/>
      <c r="C15" s="8" t="str">
        <f>'1'!C15</f>
        <v>505-A</v>
      </c>
      <c r="D15" s="8" t="str">
        <f>'1'!D15</f>
        <v>L.A</v>
      </c>
      <c r="E15" s="8">
        <f>'1'!E15</f>
        <v>17</v>
      </c>
      <c r="F15" s="8"/>
      <c r="G15" s="8"/>
      <c r="H15" s="9">
        <f t="shared" ref="H15" si="3">F15/E15</f>
        <v>0</v>
      </c>
      <c r="I15" s="8">
        <f t="shared" si="0"/>
        <v>17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5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5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5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5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5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8" thickBot="1" x14ac:dyDescent="0.3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34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34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5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5">
      <c r="A25" s="11"/>
    </row>
    <row r="26" spans="1:14" x14ac:dyDescent="0.25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5">
      <c r="B27" s="32"/>
      <c r="C27" s="32"/>
      <c r="D27" s="32"/>
      <c r="G27" s="33"/>
      <c r="H27" s="33"/>
      <c r="I27" s="33"/>
      <c r="J27" s="33"/>
    </row>
    <row r="28" spans="1:14" hidden="1" x14ac:dyDescent="0.25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5"/>
    <row r="30" spans="1:14" ht="45" customHeight="1" x14ac:dyDescent="0.25">
      <c r="B30" s="27" t="str">
        <f>B10</f>
        <v>DRA. MARÍA DEL CARMEN DAVID MIROS</v>
      </c>
      <c r="C30" s="27"/>
      <c r="D30" s="27"/>
      <c r="E30" s="12"/>
      <c r="F30" s="12"/>
      <c r="G30" s="27" t="s">
        <v>36</v>
      </c>
      <c r="H30" s="27"/>
      <c r="I30" s="27"/>
      <c r="J30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2023-03-25T03:30:28Z</cp:lastPrinted>
  <dcterms:created xsi:type="dcterms:W3CDTF">2021-11-22T14:45:25Z</dcterms:created>
  <dcterms:modified xsi:type="dcterms:W3CDTF">2025-10-22T20:51:32Z</dcterms:modified>
  <cp:category/>
  <cp:contentStatus/>
</cp:coreProperties>
</file>