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M15" i="31"/>
  <c r="I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<sst xmlns="http://schemas.openxmlformats.org/spreadsheetml/2006/main" count="130" uniqueCount="44">
  <si>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</si>
  <si>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</si>
  <si>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</si>
  <si>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</si>
  <si>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</si>
  <si>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</si>
  <si>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</si>
  <si>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</si>
  <si>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</si>
  <si>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</si>
  <si>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</si>
  <si>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</si>
  <si>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</si>
  <si>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</si>
  <si>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</si>
  <si>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</si>
  <si>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</si>
  <si>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</si>
  <si>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</si>
  <si>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</si>
  <si>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</si>
  <si>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</si>
  <si>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</si>
  <si>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</si>
  <si>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</si>
  <si>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</si>
  <si>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</si>
  <si>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</si>
  <si>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</si>
  <si>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</si>
  <si>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</si>
  <si>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</si>
  <si>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</si>
  <si>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</si>
  <si>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ROGELIO OLIVEROS MENDOZA</t>
  </si>
  <si>
    <t>AGOSTO-DICIEMBRE 2025</t>
  </si>
  <si>
    <t>CALCULO DIFERENCIAL</t>
  </si>
  <si>
    <t>CALCULO VECTORIAL</t>
  </si>
  <si>
    <t>TODAS</t>
  </si>
  <si>
    <t>101 C</t>
  </si>
  <si>
    <t>304 A</t>
  </si>
  <si>
    <t>304 B</t>
  </si>
  <si>
    <t>IIND</t>
  </si>
  <si>
    <t>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</si>
</sst>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/>
      <c r="H7" s="4" t="s">
        <v>5</v>
      </c>
      <c r="I7" s="5"/>
      <c r="J7" s="29" t="s">
        <v>6</v>
      </c>
      <c r="K7" s="29"/>
      <c r="L7" s="29"/>
      <c r="M7" s="28"/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/>
      <c r="C13" s="8"/>
      <c r="D13" s="8"/>
      <c r="E13" s="8"/>
      <c r="F13" s="8"/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0</v>
      </c>
      <c r="H7" s="4" t="s">
        <v>5</v>
      </c>
      <c r="I7" s="5">
        <f>'1'!I7</f>
        <v>0</v>
      </c>
      <c r="J7" s="29" t="s">
        <v>6</v>
      </c>
      <c r="K7" s="29"/>
      <c r="L7" s="29"/>
      <c r="M7" s="28">
        <f>'1'!M7</f>
        <v>0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0</v>
      </c>
      <c r="H7" s="4" t="s">
        <v>5</v>
      </c>
      <c r="I7" s="5">
        <f>'1'!I7</f>
        <v>0</v>
      </c>
      <c r="J7" s="29" t="s">
        <v>6</v>
      </c>
      <c r="K7" s="29"/>
      <c r="L7" s="29"/>
      <c r="M7" s="28">
        <f>'1'!M7</f>
        <v>0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>
        <f>'1'!C9</f>
        <v>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>
        <f>'1'!B13</f>
        <v>0</v>
      </c>
      <c r="C13" s="8">
        <f>'1'!C13</f>
        <v>0</v>
      </c>
      <c r="D13" s="8">
        <f>'1'!D13</f>
        <v>0</v>
      </c>
      <c r="E13" s="8">
        <f>'1'!E13</f>
        <v>0</v>
      </c>
      <c r="F13" s="8">
        <f>'1'!F13</f>
        <v>0</v>
      </c>
      <c r="G13" s="8"/>
      <c r="H13" s="8">
        <v>0</v>
      </c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abSelected="1" topLeftCell="A4" zoomScaleNormal="100" zoomScaleSheetLayoutView="100" zoomScalePageLayoutView="70" workbookViewId="0">
      <selection activeCell="Q15" sqref="Q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7.42578125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">
        <v>36</v>
      </c>
      <c r="C13" s="8" t="s">
        <v>38</v>
      </c>
      <c r="D13" s="8" t="s">
        <v>39</v>
      </c>
      <c r="E13" s="8" t="s">
        <v>42</v>
      </c>
      <c r="F13" s="8">
        <v>26</v>
      </c>
      <c r="G13" s="8"/>
      <c r="H13" s="8">
        <v>18</v>
      </c>
      <c r="I13" s="9">
        <f>(G13+H13)/F13</f>
        <v>0.69230769230769229</v>
      </c>
      <c r="J13" s="8">
        <f t="shared" ref="J13:J27" si="0">(F13-SUM(G13:H13))-L13</f>
        <v>8</v>
      </c>
      <c r="K13" s="9">
        <f t="shared" ref="K13:K27" si="1">J13/F13</f>
        <v>0.30769230769230771</v>
      </c>
      <c r="L13" s="8">
        <v>0</v>
      </c>
      <c r="M13" s="9">
        <f t="shared" ref="M13:M27" si="2">L13/F13</f>
        <v>0</v>
      </c>
      <c r="N13" s="8">
        <v>50.7</v>
      </c>
      <c r="O13" s="12">
        <v>0.69</v>
      </c>
      <c r="P13" s="17"/>
    </row>
    <row r="14" spans="1:16" s="10" customFormat="1" ht="25.5" x14ac:dyDescent="0.2">
      <c r="A14" s="17"/>
      <c r="B14" s="13" t="s">
        <v>37</v>
      </c>
      <c r="C14" s="8" t="s">
        <v>38</v>
      </c>
      <c r="D14" s="8" t="s">
        <v>40</v>
      </c>
      <c r="E14" s="8" t="s">
        <v>43</v>
      </c>
      <c r="F14" s="8">
        <v>20</v>
      </c>
      <c r="G14" s="8"/>
      <c r="H14" s="8">
        <v>17</v>
      </c>
      <c r="I14" s="9">
        <f t="shared" ref="I14:I26" si="3">(G14+H14)/F14</f>
        <v>0.85</v>
      </c>
      <c r="J14" s="8">
        <f>(F14-SUM(G14:H14))-L14</f>
        <v>3</v>
      </c>
      <c r="K14" s="9">
        <f t="shared" si="1"/>
        <v>0.15</v>
      </c>
      <c r="L14" s="8">
        <v>0</v>
      </c>
      <c r="M14" s="9">
        <f t="shared" si="2"/>
        <v>0</v>
      </c>
      <c r="N14" s="8">
        <v>63.3</v>
      </c>
      <c r="O14" s="12">
        <v>0.85</v>
      </c>
      <c r="P14" s="17"/>
    </row>
    <row r="15" spans="1:16" s="10" customFormat="1" ht="25.5" x14ac:dyDescent="0.2">
      <c r="A15" s="17"/>
      <c r="B15" s="13" t="s">
        <v>37</v>
      </c>
      <c r="C15" s="8" t="s">
        <v>38</v>
      </c>
      <c r="D15" s="8" t="s">
        <v>41</v>
      </c>
      <c r="E15" s="8" t="s">
        <v>43</v>
      </c>
      <c r="F15" s="8">
        <v>11</v>
      </c>
      <c r="G15" s="8"/>
      <c r="H15" s="8">
        <v>9</v>
      </c>
      <c r="I15" s="9">
        <f t="shared" si="3"/>
        <v>0.81818181818181823</v>
      </c>
      <c r="J15" s="8">
        <f t="shared" ref="J15:J26" si="4">(F15-SUM(G15:H15))-L15</f>
        <v>2</v>
      </c>
      <c r="K15" s="9">
        <f t="shared" si="1"/>
        <v>0.18181818181818182</v>
      </c>
      <c r="L15" s="8">
        <v>0</v>
      </c>
      <c r="M15" s="9">
        <f t="shared" si="2"/>
        <v>0</v>
      </c>
      <c r="N15" s="8">
        <v>61.8</v>
      </c>
      <c r="O15" s="12">
        <v>0.82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0</v>
      </c>
      <c r="H27" s="20">
        <f>SUM(H13:H26)</f>
        <v>44</v>
      </c>
      <c r="I27" s="21">
        <f>SUM(G27:H27)/F27</f>
        <v>0.77192982456140347</v>
      </c>
      <c r="J27" s="20">
        <f t="shared" si="0"/>
        <v>13</v>
      </c>
      <c r="K27" s="21">
        <f t="shared" si="1"/>
        <v>0.22807017543859648</v>
      </c>
      <c r="L27" s="20">
        <f>SUM(L13:L26)</f>
        <v>0</v>
      </c>
      <c r="M27" s="21">
        <f t="shared" si="2"/>
        <v>0</v>
      </c>
      <c r="N27" s="20">
        <f>AVERAGE(N13:N26)</f>
        <v>58.6</v>
      </c>
      <c r="O27" s="22">
        <f>AVERAGE(O13:O26)</f>
        <v>0.78666666666666663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d87f237c-3101-4265-aa9b-ec3b3a62240c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c96f4e2-f7db-4e02-b8f8-29de1b03c96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2025-07-02T21:33:58Z</cp:lastPrinted>
  <dcterms:created xsi:type="dcterms:W3CDTF">2021-11-22T14:45:25Z</dcterms:created>
  <dcterms:modified xsi:type="dcterms:W3CDTF">2026-01-07T20:34:07Z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