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1_REPORTE_SEP_25\"/>
    </mc:Choice>
  </mc:AlternateContent>
  <xr:revisionPtr revIDLastSave="0" documentId="13_ncr:1_{658F3AA1-6D94-4B13-ACA4-D67A56E275DB}" xr6:coauthVersionLast="47" xr6:coauthVersionMax="47" xr10:uidLastSave="{00000000-0000-0000-0000-000000000000}"/>
  <bookViews>
    <workbookView xWindow="110" yWindow="30" windowWidth="8730" windowHeight="1008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/>
  <c r="B15" i="27"/>
  <c r="C15" i="27"/>
  <c r="D15" i="27"/>
  <c r="E15" i="27"/>
  <c r="F15" i="27"/>
  <c r="J15" i="27"/>
  <c r="K15" i="27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/>
  <c r="I26" i="26"/>
  <c r="M25" i="26"/>
  <c r="J25" i="26"/>
  <c r="K25" i="26"/>
  <c r="I25" i="26"/>
  <c r="M24" i="26"/>
  <c r="J24" i="26"/>
  <c r="K24" i="26"/>
  <c r="I24" i="26"/>
  <c r="M23" i="26"/>
  <c r="J23" i="26"/>
  <c r="K23" i="26"/>
  <c r="I23" i="26"/>
  <c r="M22" i="26"/>
  <c r="J22" i="26"/>
  <c r="K22" i="26"/>
  <c r="I22" i="26"/>
  <c r="M21" i="26"/>
  <c r="J21" i="26"/>
  <c r="K21" i="26"/>
  <c r="I21" i="26"/>
  <c r="M20" i="26"/>
  <c r="J20" i="26"/>
  <c r="K20" i="26"/>
  <c r="I20" i="26"/>
  <c r="M19" i="26"/>
  <c r="J19" i="26"/>
  <c r="K19" i="26"/>
  <c r="I19" i="26"/>
  <c r="M18" i="26"/>
  <c r="J18" i="26"/>
  <c r="K18" i="26"/>
  <c r="I18" i="26"/>
  <c r="M17" i="26"/>
  <c r="J17" i="26"/>
  <c r="K17" i="26"/>
  <c r="I17" i="26"/>
  <c r="M16" i="26"/>
  <c r="J16" i="26"/>
  <c r="K16" i="26"/>
  <c r="I16" i="26"/>
  <c r="M15" i="26"/>
  <c r="J15" i="26"/>
  <c r="K15" i="26"/>
  <c r="I15" i="26"/>
  <c r="M14" i="26"/>
  <c r="J14" i="26"/>
  <c r="K14" i="26"/>
  <c r="I14" i="26"/>
  <c r="M13" i="26"/>
  <c r="J13" i="26"/>
  <c r="K13" i="26"/>
  <c r="I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<sst xmlns="http://schemas.openxmlformats.org/spreadsheetml/2006/main" count="138" uniqueCount="44">
  <si>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</si>
  <si>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</si>
  <si>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</si>
  <si>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</si>
  <si>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</si>
  <si>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</si>
  <si>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</si>
  <si>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</si>
  <si>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</si>
  <si>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</si>
  <si>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</si>
  <si>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</si>
  <si>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</si>
  <si>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</si>
  <si>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</si>
  <si>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</si>
  <si>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</si>
  <si>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</si>
  <si>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</si>
  <si>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</si>
  <si>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</si>
  <si>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</si>
  <si>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</si>
  <si>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</si>
  <si>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</si>
  <si>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</si>
  <si>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</si>
  <si>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</si>
  <si>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</si>
  <si>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</si>
  <si>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</si>
  <si>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</si>
  <si>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</si>
  <si>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 - DICIEMBRE 2025</t>
  </si>
  <si>
    <t>M.T.I. MONTSERRAT MASDEFIOL SUÁREZ</t>
  </si>
  <si>
    <t>FUNDAMENTOS DE PROGRAMACIÓN</t>
  </si>
  <si>
    <t>ING. EN SISTEMAS COMPUTACIONALES</t>
  </si>
  <si>
    <t>FUNDAMENTOS EN INGENIERÍA DE SOFTWARE</t>
  </si>
  <si>
    <t>GESTIÓN DE PROYECTOS DE SOFTWARE</t>
  </si>
  <si>
    <t>104 A</t>
  </si>
  <si>
    <t>504 A</t>
  </si>
  <si>
    <t>504 B</t>
  </si>
  <si>
    <t>704 A</t>
  </si>
  <si>
    <t>704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</si>
</sst>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F3" zoomScale="70" zoomScaleNormal="100" zoomScaleSheetLayoutView="7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39</v>
      </c>
      <c r="E13" s="8" t="s">
        <v>36</v>
      </c>
      <c r="F13" s="8">
        <v>28</v>
      </c>
      <c r="G13" s="8">
        <v>22</v>
      </c>
      <c r="H13" s="8">
        <v>0</v>
      </c>
      <c r="I13" s="9">
        <f>(G13+H13)/F13</f>
        <v>0.7857142857142857</v>
      </c>
      <c r="J13" s="8">
        <f t="shared" ref="J13:J27" si="0">(F13-SUM(G13:H13))-L13</f>
        <v>6</v>
      </c>
      <c r="K13" s="9">
        <f t="shared" ref="K13:K27" si="1">J13/F13</f>
        <v>0.21428571428571427</v>
      </c>
      <c r="L13" s="8"/>
      <c r="M13" s="9">
        <f t="shared" ref="M13:M27" si="2">L13/F13</f>
        <v>0</v>
      </c>
      <c r="N13" s="8">
        <v>61</v>
      </c>
      <c r="O13" s="12">
        <v>0.79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40</v>
      </c>
      <c r="E14" s="8" t="s">
        <v>36</v>
      </c>
      <c r="F14" s="8">
        <v>21</v>
      </c>
      <c r="G14" s="8">
        <v>18</v>
      </c>
      <c r="H14" s="8">
        <v>0</v>
      </c>
      <c r="I14" s="9">
        <f t="shared" ref="I14:I26" si="3">(G14+H14)/F14</f>
        <v>0.8571428571428571</v>
      </c>
      <c r="J14" s="8">
        <f>(F14-SUM(G14:H14))-L14</f>
        <v>3</v>
      </c>
      <c r="K14" s="9">
        <f t="shared" si="1"/>
        <v>0.14285714285714285</v>
      </c>
      <c r="L14" s="8"/>
      <c r="M14" s="9">
        <f t="shared" si="2"/>
        <v>0</v>
      </c>
      <c r="N14" s="8">
        <v>70</v>
      </c>
      <c r="O14" s="12">
        <v>0.86</v>
      </c>
      <c r="P14" s="17"/>
    </row>
    <row r="15" spans="1:16" s="10" customFormat="1" ht="25" x14ac:dyDescent="0.25">
      <c r="A15" s="17"/>
      <c r="B15" s="7" t="s">
        <v>37</v>
      </c>
      <c r="C15" s="8" t="s">
        <v>20</v>
      </c>
      <c r="D15" s="8" t="s">
        <v>41</v>
      </c>
      <c r="E15" s="8" t="s">
        <v>36</v>
      </c>
      <c r="F15" s="8">
        <v>17</v>
      </c>
      <c r="G15" s="8">
        <v>15</v>
      </c>
      <c r="H15" s="8">
        <v>0</v>
      </c>
      <c r="I15" s="9">
        <f t="shared" si="3"/>
        <v>0.88235294117647056</v>
      </c>
      <c r="J15" s="8">
        <f t="shared" ref="J15:J26" si="4">(F15-SUM(G15:H15))-L15</f>
        <v>2</v>
      </c>
      <c r="K15" s="9">
        <f t="shared" si="1"/>
        <v>0.11764705882352941</v>
      </c>
      <c r="L15" s="8"/>
      <c r="M15" s="9">
        <f t="shared" si="2"/>
        <v>0</v>
      </c>
      <c r="N15" s="8">
        <v>69</v>
      </c>
      <c r="O15" s="12">
        <v>0.63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42</v>
      </c>
      <c r="E16" s="8" t="s">
        <v>36</v>
      </c>
      <c r="F16" s="8">
        <v>27</v>
      </c>
      <c r="G16" s="8">
        <v>27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79</v>
      </c>
      <c r="O16" s="12">
        <v>0.56000000000000005</v>
      </c>
      <c r="P16" s="17"/>
    </row>
    <row r="17" spans="1:16" s="10" customFormat="1" ht="25" x14ac:dyDescent="0.25">
      <c r="A17" s="17"/>
      <c r="B17" s="7" t="s">
        <v>38</v>
      </c>
      <c r="C17" s="8" t="s">
        <v>20</v>
      </c>
      <c r="D17" s="8" t="s">
        <v>43</v>
      </c>
      <c r="E17" s="8" t="s">
        <v>36</v>
      </c>
      <c r="F17" s="8">
        <v>9</v>
      </c>
      <c r="G17" s="8">
        <v>9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78</v>
      </c>
      <c r="O17" s="12">
        <v>0.56000000000000005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91</v>
      </c>
      <c r="H27" s="20">
        <f>SUM(H13:H26)</f>
        <v>0</v>
      </c>
      <c r="I27" s="21">
        <f>SUM(G27:H27)/F27</f>
        <v>0.89215686274509809</v>
      </c>
      <c r="J27" s="20">
        <f t="shared" si="0"/>
        <v>11</v>
      </c>
      <c r="K27" s="21">
        <f t="shared" si="1"/>
        <v>0.10784313725490197</v>
      </c>
      <c r="L27" s="20">
        <f>SUM(L13:L26)</f>
        <v>0</v>
      </c>
      <c r="M27" s="21">
        <f t="shared" si="2"/>
        <v>0</v>
      </c>
      <c r="N27" s="20">
        <f>AVERAGE(N13:N26)</f>
        <v>71.400000000000006</v>
      </c>
      <c r="O27" s="22">
        <f>AVERAGE(O13:O26)</f>
        <v>0.67999999999999994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="50" zoomScaleNormal="100" zoomScaleSheetLayoutView="5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B7" zoomScale="60" zoomScaleNormal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="60" zoomScaleNormal="6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M.T.I. MONTSERRAT MASDEFIOL SUÁREZ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>FUNDAMENTOS DE PROGRAMACIÓN</v>
      </c>
      <c r="C13" s="8" t="str">
        <f>'1'!C13</f>
        <v>I</v>
      </c>
      <c r="D13" s="8" t="str">
        <f>'1'!D13</f>
        <v>104 A</v>
      </c>
      <c r="E13" s="8" t="str">
        <f>'1'!E13</f>
        <v>ING. EN SISTEMAS COMPUTACIONALES</v>
      </c>
      <c r="F13" s="8">
        <f>'1'!F13</f>
        <v>28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FUNDAMENTOS EN INGENIERÍA DE SOFTWARE</v>
      </c>
      <c r="C14" s="8" t="str">
        <f>'1'!C14</f>
        <v>I</v>
      </c>
      <c r="D14" s="8" t="str">
        <f>'1'!D14</f>
        <v>504 A</v>
      </c>
      <c r="E14" s="8" t="str">
        <f>'1'!E14</f>
        <v>ING. EN SISTEMAS COMPUTACIONALES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FUNDAMENTOS EN INGENIERÍA DE SOFTWARE</v>
      </c>
      <c r="C15" s="8" t="str">
        <f>'1'!C15</f>
        <v>I</v>
      </c>
      <c r="D15" s="8" t="str">
        <f>'1'!D15</f>
        <v>504 B</v>
      </c>
      <c r="E15" s="8" t="str">
        <f>'1'!E15</f>
        <v>ING. EN SISTEMAS COMPUTACIONALES</v>
      </c>
      <c r="F15" s="8">
        <f>'1'!F15</f>
        <v>17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GESTIÓN DE PROYECTOS DE SOFTWARE</v>
      </c>
      <c r="C16" s="8" t="str">
        <f>'1'!C16</f>
        <v>I</v>
      </c>
      <c r="D16" s="8" t="str">
        <f>'1'!D16</f>
        <v>704 A</v>
      </c>
      <c r="E16" s="8" t="str">
        <f>'1'!E16</f>
        <v>ING. EN SISTEMAS COMPUTACIONALES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GESTIÓN DE PROYECTOS DE SOFTWARE</v>
      </c>
      <c r="C17" s="8" t="str">
        <f>'1'!C17</f>
        <v>I</v>
      </c>
      <c r="D17" s="8" t="str">
        <f>'1'!D17</f>
        <v>704 B</v>
      </c>
      <c r="E17" s="8" t="str">
        <f>'1'!E17</f>
        <v>ING. EN SISTEMAS COMPUTACIONALES</v>
      </c>
      <c r="F17" s="8">
        <f>'1'!F17</f>
        <v>9</v>
      </c>
      <c r="G17" s="8"/>
      <c r="H17" s="8">
        <v>0</v>
      </c>
      <c r="I17" s="9">
        <f t="shared" si="3"/>
        <v>0</v>
      </c>
      <c r="J17" s="8">
        <f t="shared" si="4"/>
        <v>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2025-07-02T21:33:58Z</cp:lastPrinted>
  <dcterms:created xsi:type="dcterms:W3CDTF">2021-11-22T14:45:25Z</dcterms:created>
  <dcterms:modified xsi:type="dcterms:W3CDTF">2025-09-23T23:46:20Z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