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2_REPORTE_OCT_25\"/>
    </mc:Choice>
  </mc:AlternateContent>
  <xr:revisionPtr revIDLastSave="0" documentId="13_ncr:1_{7F8E4B6B-D675-42DB-A0D4-C95318C84CA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B17" i="31"/>
  <c r="F16" i="31"/>
  <c r="M16" i="31"/>
  <c r="E16" i="31"/>
  <c r="D16" i="31"/>
  <c r="B16" i="31"/>
  <c r="F15" i="31"/>
  <c r="M15" i="31"/>
  <c r="E15" i="31"/>
  <c r="D15" i="31"/>
  <c r="B15" i="31"/>
  <c r="F14" i="31"/>
  <c r="I14" i="31"/>
  <c r="E14" i="31"/>
  <c r="D14" i="31"/>
  <c r="B14" i="31"/>
  <c r="F13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M16" i="26"/>
  <c r="J16" i="26"/>
  <c r="M15" i="26"/>
  <c r="J15" i="26"/>
  <c r="M14" i="26"/>
  <c r="J14" i="26"/>
  <c r="M13" i="26"/>
  <c r="J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<sst xmlns="http://schemas.openxmlformats.org/spreadsheetml/2006/main" count="158" uniqueCount="47">
  <si>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</si>
  <si>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</si>
  <si>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</si>
  <si>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</si>
  <si>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</si>
  <si>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</si>
  <si>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</si>
  <si>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</si>
  <si>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</si>
  <si>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</si>
  <si>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</si>
  <si>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</si>
  <si>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</si>
  <si>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</si>
  <si>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</si>
  <si>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</si>
  <si>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</si>
  <si>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</si>
  <si>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</si>
  <si>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</si>
  <si>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</si>
  <si>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</si>
  <si>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</si>
  <si>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</si>
  <si>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</si>
  <si>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</si>
  <si>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</si>
  <si>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</si>
  <si>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</si>
  <si>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</si>
  <si>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</si>
  <si>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</si>
  <si>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</si>
  <si>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 - DICIEMBRE 2025</t>
  </si>
  <si>
    <t>M.T.I. MONTSERRAT MASDEFIOL SUÁREZ</t>
  </si>
  <si>
    <t>FUNDAMENTOS DE PROGRAMACIÓN</t>
  </si>
  <si>
    <t>ING. EN SISTEMAS COMPUTACIONALES</t>
  </si>
  <si>
    <t>FUNDAMENTOS EN INGENIERÍA DE SOFTWARE</t>
  </si>
  <si>
    <t>GESTIÓN DE PROYECTOS DE SOFTWARE</t>
  </si>
  <si>
    <t>104 A</t>
  </si>
  <si>
    <t>504 A</t>
  </si>
  <si>
    <t>504 B</t>
  </si>
  <si>
    <t>704 A</t>
  </si>
  <si>
    <t>704 B</t>
  </si>
  <si>
    <t xml:space="preserve"> </t>
  </si>
  <si>
    <t>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</si>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</sst>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9" fontId="11" fillId="0" borderId="1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80" zoomScaleNormal="100" zoomScaleSheetLayoutView="80" zoomScalePageLayoutView="70" workbookViewId="0">
      <selection activeCell="E22" sqref="E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28</v>
      </c>
      <c r="G13" s="8">
        <v>22</v>
      </c>
      <c r="H13" s="8">
        <v>0</v>
      </c>
      <c r="I13" s="9" t="s">
        <v>44</v>
      </c>
      <c r="J13" s="8">
        <f t="shared" ref="J13:J27" si="0">(F13-SUM(G13:H13))-L13</f>
        <v>6</v>
      </c>
      <c r="K13" s="9" t="s">
        <v>44</v>
      </c>
      <c r="L13" s="8"/>
      <c r="M13" s="9">
        <f t="shared" ref="M13:M27" si="1">L13/F13</f>
        <v>0</v>
      </c>
      <c r="N13" s="8">
        <v>61</v>
      </c>
      <c r="O13" s="12">
        <v>0.79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40</v>
      </c>
      <c r="E14" s="8" t="s">
        <v>36</v>
      </c>
      <c r="F14" s="8">
        <v>21</v>
      </c>
      <c r="G14" s="8">
        <v>18</v>
      </c>
      <c r="H14" s="8">
        <v>0</v>
      </c>
      <c r="I14" s="9" t="s">
        <v>44</v>
      </c>
      <c r="J14" s="8">
        <f>(F14-SUM(G14:H14))-L14</f>
        <v>3</v>
      </c>
      <c r="K14" s="9" t="s">
        <v>44</v>
      </c>
      <c r="L14" s="8"/>
      <c r="M14" s="9">
        <f t="shared" si="1"/>
        <v>0</v>
      </c>
      <c r="N14" s="8">
        <v>70</v>
      </c>
      <c r="O14" s="12">
        <v>0.86</v>
      </c>
      <c r="P14" s="17"/>
    </row>
    <row r="15" spans="1:16" s="10" customFormat="1" ht="25" x14ac:dyDescent="0.25">
      <c r="A15" s="17"/>
      <c r="B15" s="7" t="s">
        <v>37</v>
      </c>
      <c r="C15" s="8" t="s">
        <v>20</v>
      </c>
      <c r="D15" s="8" t="s">
        <v>41</v>
      </c>
      <c r="E15" s="8" t="s">
        <v>36</v>
      </c>
      <c r="F15" s="8">
        <v>17</v>
      </c>
      <c r="G15" s="8">
        <v>15</v>
      </c>
      <c r="H15" s="8">
        <v>0</v>
      </c>
      <c r="I15" s="9" t="s">
        <v>44</v>
      </c>
      <c r="J15" s="8">
        <f t="shared" ref="J15:J26" si="2">(F15-SUM(G15:H15))-L15</f>
        <v>2</v>
      </c>
      <c r="K15" s="9" t="s">
        <v>44</v>
      </c>
      <c r="L15" s="8"/>
      <c r="M15" s="9">
        <f t="shared" si="1"/>
        <v>0</v>
      </c>
      <c r="N15" s="8">
        <v>69</v>
      </c>
      <c r="O15" s="12">
        <v>0.63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42</v>
      </c>
      <c r="E16" s="8" t="s">
        <v>36</v>
      </c>
      <c r="F16" s="8">
        <v>27</v>
      </c>
      <c r="G16" s="8">
        <v>27</v>
      </c>
      <c r="H16" s="8">
        <v>0</v>
      </c>
      <c r="I16" s="9" t="s">
        <v>44</v>
      </c>
      <c r="J16" s="8">
        <f t="shared" si="2"/>
        <v>0</v>
      </c>
      <c r="K16" s="9" t="s">
        <v>44</v>
      </c>
      <c r="L16" s="8"/>
      <c r="M16" s="9">
        <f t="shared" si="1"/>
        <v>0</v>
      </c>
      <c r="N16" s="8">
        <v>79</v>
      </c>
      <c r="O16" s="12">
        <v>0.56000000000000005</v>
      </c>
      <c r="P16" s="17"/>
    </row>
    <row r="17" spans="1:16" s="10" customFormat="1" ht="25" x14ac:dyDescent="0.25">
      <c r="A17" s="17"/>
      <c r="B17" s="7" t="s">
        <v>38</v>
      </c>
      <c r="C17" s="8" t="s">
        <v>20</v>
      </c>
      <c r="D17" s="8" t="s">
        <v>43</v>
      </c>
      <c r="E17" s="8" t="s">
        <v>36</v>
      </c>
      <c r="F17" s="8">
        <v>9</v>
      </c>
      <c r="G17" s="8">
        <v>9</v>
      </c>
      <c r="H17" s="8">
        <v>0</v>
      </c>
      <c r="I17" s="9" t="s">
        <v>44</v>
      </c>
      <c r="J17" s="8">
        <f t="shared" si="2"/>
        <v>0</v>
      </c>
      <c r="K17" s="9" t="s">
        <v>44</v>
      </c>
      <c r="L17" s="8"/>
      <c r="M17" s="9">
        <f t="shared" si="1"/>
        <v>0</v>
      </c>
      <c r="N17" s="8">
        <v>78</v>
      </c>
      <c r="O17" s="12">
        <v>0.56000000000000005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ref="I18:I26" si="3">(G18+H18)/F18</f>
        <v>#DIV/0!</v>
      </c>
      <c r="J18" s="8">
        <f t="shared" si="2"/>
        <v>0</v>
      </c>
      <c r="K18" s="9" t="e">
        <f t="shared" ref="K18:K27" si="4">J18/F18</f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91</v>
      </c>
      <c r="H27" s="20">
        <f>SUM(H13:H26)</f>
        <v>0</v>
      </c>
      <c r="I27" s="21">
        <f>SUM(G27:H27)/F27</f>
        <v>0.89215686274509809</v>
      </c>
      <c r="J27" s="20">
        <f t="shared" si="0"/>
        <v>11</v>
      </c>
      <c r="K27" s="21">
        <f t="shared" si="4"/>
        <v>0.10784313725490197</v>
      </c>
      <c r="L27" s="20">
        <f>SUM(L13:L26)</f>
        <v>0</v>
      </c>
      <c r="M27" s="21">
        <f t="shared" si="1"/>
        <v>0</v>
      </c>
      <c r="N27" s="20">
        <f>AVERAGE(N13:N26)</f>
        <v>71.400000000000006</v>
      </c>
      <c r="O27" s="22">
        <f>AVERAGE(O13:O26)</f>
        <v>0.67999999999999994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30"/>
  <sheetViews>
    <sheetView view="pageBreakPreview" topLeftCell="A3" zoomScale="80" zoomScaleNormal="100" zoomScaleSheetLayoutView="80" zoomScalePageLayoutView="70" workbookViewId="0">
      <selection activeCell="N22" sqref="N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45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17</v>
      </c>
      <c r="H13" s="8">
        <v>0</v>
      </c>
      <c r="I13" s="39">
        <f>(G13+H13)/F13</f>
        <v>0.6071428571428571</v>
      </c>
      <c r="J13" s="8">
        <f t="shared" ref="J13:J27" si="0">(F13-SUM(G13:H13))-L13</f>
        <v>11</v>
      </c>
      <c r="K13" s="39">
        <f t="shared" ref="K13:K27" si="1">J13/F13</f>
        <v>0.39285714285714285</v>
      </c>
      <c r="L13" s="8"/>
      <c r="M13" s="9">
        <f t="shared" ref="M13:M27" si="2">L13/F13</f>
        <v>0</v>
      </c>
      <c r="N13" s="8">
        <v>49</v>
      </c>
      <c r="O13" s="12">
        <v>0.61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45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17</v>
      </c>
      <c r="H14" s="8">
        <v>0</v>
      </c>
      <c r="I14" s="39">
        <f t="shared" ref="I14:I26" si="3">(G14+H14)/F14</f>
        <v>0.80952380952380953</v>
      </c>
      <c r="J14" s="8">
        <f>(F14-SUM(G14:H14))-L14</f>
        <v>4</v>
      </c>
      <c r="K14" s="39">
        <f t="shared" si="1"/>
        <v>0.19047619047619047</v>
      </c>
      <c r="L14" s="8"/>
      <c r="M14" s="9">
        <f t="shared" si="2"/>
        <v>0</v>
      </c>
      <c r="N14" s="8">
        <v>72</v>
      </c>
      <c r="O14" s="12">
        <v>0.81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45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13</v>
      </c>
      <c r="H15" s="8">
        <v>0</v>
      </c>
      <c r="I15" s="39">
        <f t="shared" si="3"/>
        <v>0.76470588235294112</v>
      </c>
      <c r="J15" s="8">
        <f t="shared" ref="J15:J26" si="4">(F15-SUM(G15:H15))-L15</f>
        <v>4</v>
      </c>
      <c r="K15" s="39">
        <f t="shared" si="1"/>
        <v>0.23529411764705882</v>
      </c>
      <c r="L15" s="8"/>
      <c r="M15" s="9">
        <f t="shared" si="2"/>
        <v>0</v>
      </c>
      <c r="N15" s="8">
        <v>62</v>
      </c>
      <c r="O15" s="12">
        <v>0.56000000000000005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45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39">
        <f t="shared" si="3"/>
        <v>1</v>
      </c>
      <c r="J16" s="8">
        <f t="shared" si="4"/>
        <v>0</v>
      </c>
      <c r="K16" s="39">
        <f t="shared" si="1"/>
        <v>0</v>
      </c>
      <c r="L16" s="8"/>
      <c r="M16" s="9">
        <f t="shared" si="2"/>
        <v>0</v>
      </c>
      <c r="N16" s="8">
        <v>89</v>
      </c>
      <c r="O16" s="12">
        <v>0.7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45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39">
        <f t="shared" si="3"/>
        <v>1</v>
      </c>
      <c r="J17" s="8">
        <f t="shared" si="4"/>
        <v>0</v>
      </c>
      <c r="K17" s="39">
        <f t="shared" si="1"/>
        <v>0</v>
      </c>
      <c r="L17" s="8"/>
      <c r="M17" s="9">
        <f t="shared" si="2"/>
        <v>0</v>
      </c>
      <c r="N17" s="8">
        <v>81</v>
      </c>
      <c r="O17" s="12">
        <v>0.33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83</v>
      </c>
      <c r="H27" s="20">
        <f>SUM(H13:H26)</f>
        <v>0</v>
      </c>
      <c r="I27" s="21">
        <f>SUM(G27:H27)/F27</f>
        <v>0.81372549019607843</v>
      </c>
      <c r="J27" s="20">
        <f t="shared" si="0"/>
        <v>19</v>
      </c>
      <c r="K27" s="21">
        <f t="shared" si="1"/>
        <v>0.18627450980392157</v>
      </c>
      <c r="L27" s="20">
        <f>SUM(L13:L26)</f>
        <v>0</v>
      </c>
      <c r="M27" s="21">
        <f t="shared" si="2"/>
        <v>0</v>
      </c>
      <c r="N27" s="20">
        <f>AVERAGE(N13:N26)</f>
        <v>70.599999999999994</v>
      </c>
      <c r="O27" s="22">
        <f>AVERAGE(O13:O26)</f>
        <v>0.60199999999999998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P30"/>
  <sheetViews>
    <sheetView view="pageBreakPreview" topLeftCell="B7" zoomScale="60" zoomScaleNormal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P30"/>
  <sheetViews>
    <sheetView tabSelected="1" zoomScale="60" zoomScaleNormal="60" zoomScaleSheetLayoutView="100" zoomScalePageLayoutView="70" workbookViewId="0">
      <selection activeCell="C18" sqref="C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46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46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46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46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46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2025-10-26T23:55:18Z</cp:lastPrinted>
  <dcterms:created xsi:type="dcterms:W3CDTF">2021-11-22T14:45:25Z</dcterms:created>
  <dcterms:modified xsi:type="dcterms:W3CDTF">2025-10-26T23:55:42Z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